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a.drahosova\Documents\Návrh 2023 - 2024\"/>
    </mc:Choice>
  </mc:AlternateContent>
  <xr:revisionPtr revIDLastSave="0" documentId="13_ncr:1_{EBEF0B30-E23F-432B-8D3D-CB7AD0C7E0F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íjmy" sheetId="1" r:id="rId1"/>
    <sheet name="výdavky" sheetId="2" r:id="rId2"/>
  </sheets>
  <definedNames>
    <definedName name="_xlnm._FilterDatabase" localSheetId="0" hidden="1">príjmy!$A$2:$K$92</definedName>
    <definedName name="_xlnm._FilterDatabase" localSheetId="1" hidden="1">výdavky!$A$4:$C$715</definedName>
    <definedName name="_xlnm.Print_Area" localSheetId="0">príjmy!$A$1:$P$160</definedName>
    <definedName name="_xlnm.Print_Area" localSheetId="1">výdavky!$A$1:$P$731</definedName>
  </definedNames>
  <calcPr calcId="191029"/>
  <fileRecoveryPr autoRecover="0"/>
</workbook>
</file>

<file path=xl/calcChain.xml><?xml version="1.0" encoding="utf-8"?>
<calcChain xmlns="http://schemas.openxmlformats.org/spreadsheetml/2006/main">
  <c r="K28" i="2" l="1"/>
  <c r="N571" i="2"/>
  <c r="N573" i="2" s="1"/>
  <c r="P707" i="2"/>
  <c r="P712" i="2"/>
  <c r="P685" i="2"/>
  <c r="P686" i="2"/>
  <c r="O712" i="2"/>
  <c r="O711" i="2"/>
  <c r="O713" i="2" s="1"/>
  <c r="O707" i="2"/>
  <c r="O706" i="2"/>
  <c r="O700" i="2"/>
  <c r="O699" i="2"/>
  <c r="O692" i="2"/>
  <c r="O691" i="2"/>
  <c r="O695" i="2" s="1"/>
  <c r="O690" i="2"/>
  <c r="O686" i="2"/>
  <c r="O685" i="2"/>
  <c r="P560" i="2"/>
  <c r="P561" i="2"/>
  <c r="P564" i="2"/>
  <c r="P565" i="2"/>
  <c r="P566" i="2"/>
  <c r="P567" i="2"/>
  <c r="P559" i="2"/>
  <c r="P555" i="2"/>
  <c r="P554" i="2"/>
  <c r="P532" i="2"/>
  <c r="P533" i="2"/>
  <c r="P537" i="2"/>
  <c r="P538" i="2"/>
  <c r="P539" i="2"/>
  <c r="P540" i="2"/>
  <c r="P541" i="2"/>
  <c r="P542" i="2"/>
  <c r="P543" i="2"/>
  <c r="P544" i="2"/>
  <c r="P546" i="2"/>
  <c r="P549" i="2"/>
  <c r="P550" i="2"/>
  <c r="P551" i="2"/>
  <c r="P529" i="2"/>
  <c r="P525" i="2"/>
  <c r="P526" i="2"/>
  <c r="P524" i="2"/>
  <c r="P520" i="2"/>
  <c r="P519" i="2"/>
  <c r="P516" i="2"/>
  <c r="P513" i="2"/>
  <c r="P481" i="2"/>
  <c r="P482" i="2"/>
  <c r="P483" i="2"/>
  <c r="P484" i="2"/>
  <c r="P485" i="2"/>
  <c r="P486" i="2"/>
  <c r="P480" i="2"/>
  <c r="P443" i="2"/>
  <c r="P447" i="2"/>
  <c r="P448" i="2"/>
  <c r="P449" i="2"/>
  <c r="P450" i="2"/>
  <c r="P451" i="2"/>
  <c r="P452" i="2"/>
  <c r="P453" i="2"/>
  <c r="P454" i="2"/>
  <c r="P455" i="2"/>
  <c r="P456" i="2"/>
  <c r="P460" i="2"/>
  <c r="P461" i="2"/>
  <c r="P462" i="2"/>
  <c r="P463" i="2"/>
  <c r="P464" i="2"/>
  <c r="P465" i="2"/>
  <c r="P466" i="2"/>
  <c r="P467" i="2"/>
  <c r="P468" i="2"/>
  <c r="P470" i="2"/>
  <c r="P442" i="2"/>
  <c r="P441" i="2"/>
  <c r="P419" i="2"/>
  <c r="P420" i="2"/>
  <c r="P421" i="2"/>
  <c r="P423" i="2"/>
  <c r="P424" i="2"/>
  <c r="P426" i="2"/>
  <c r="P427" i="2"/>
  <c r="P428" i="2"/>
  <c r="P429" i="2"/>
  <c r="P431" i="2"/>
  <c r="P432" i="2"/>
  <c r="P434" i="2"/>
  <c r="P435" i="2"/>
  <c r="P436" i="2"/>
  <c r="P437" i="2"/>
  <c r="P418" i="2"/>
  <c r="P386" i="2"/>
  <c r="P387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1" i="2"/>
  <c r="P412" i="2"/>
  <c r="P413" i="2"/>
  <c r="P385" i="2"/>
  <c r="P376" i="2"/>
  <c r="P378" i="2"/>
  <c r="P379" i="2"/>
  <c r="P380" i="2"/>
  <c r="P381" i="2"/>
  <c r="P382" i="2"/>
  <c r="P375" i="2"/>
  <c r="P367" i="2"/>
  <c r="P368" i="2"/>
  <c r="P369" i="2"/>
  <c r="P370" i="2"/>
  <c r="P371" i="2"/>
  <c r="P372" i="2"/>
  <c r="P366" i="2"/>
  <c r="P336" i="2"/>
  <c r="P337" i="2"/>
  <c r="P338" i="2"/>
  <c r="P339" i="2"/>
  <c r="P340" i="2"/>
  <c r="P341" i="2"/>
  <c r="P342" i="2"/>
  <c r="P343" i="2"/>
  <c r="P344" i="2"/>
  <c r="P345" i="2"/>
  <c r="P346" i="2"/>
  <c r="P349" i="2"/>
  <c r="P350" i="2"/>
  <c r="P351" i="2"/>
  <c r="P352" i="2"/>
  <c r="P353" i="2"/>
  <c r="P354" i="2"/>
  <c r="P355" i="2"/>
  <c r="P356" i="2"/>
  <c r="P357" i="2"/>
  <c r="P335" i="2"/>
  <c r="P332" i="2"/>
  <c r="P330" i="2"/>
  <c r="P325" i="2"/>
  <c r="P326" i="2"/>
  <c r="P327" i="2"/>
  <c r="P328" i="2"/>
  <c r="P324" i="2"/>
  <c r="P315" i="2"/>
  <c r="P316" i="2"/>
  <c r="P317" i="2"/>
  <c r="P318" i="2"/>
  <c r="P319" i="2"/>
  <c r="P320" i="2"/>
  <c r="P321" i="2"/>
  <c r="P314" i="2"/>
  <c r="P311" i="2"/>
  <c r="P312" i="2"/>
  <c r="P308" i="2"/>
  <c r="P301" i="2"/>
  <c r="P303" i="2"/>
  <c r="P304" i="2"/>
  <c r="P305" i="2"/>
  <c r="P306" i="2"/>
  <c r="P300" i="2"/>
  <c r="P290" i="2"/>
  <c r="P291" i="2"/>
  <c r="P292" i="2"/>
  <c r="P295" i="2"/>
  <c r="P296" i="2"/>
  <c r="P297" i="2"/>
  <c r="P298" i="2"/>
  <c r="P289" i="2"/>
  <c r="P285" i="2"/>
  <c r="P286" i="2"/>
  <c r="P284" i="2"/>
  <c r="P266" i="2"/>
  <c r="P267" i="2"/>
  <c r="P282" i="2"/>
  <c r="P265" i="2"/>
  <c r="P261" i="2"/>
  <c r="P262" i="2"/>
  <c r="P245" i="2"/>
  <c r="P246" i="2"/>
  <c r="P247" i="2"/>
  <c r="P248" i="2"/>
  <c r="P249" i="2"/>
  <c r="P250" i="2"/>
  <c r="P251" i="2"/>
  <c r="P252" i="2"/>
  <c r="P255" i="2"/>
  <c r="P256" i="2"/>
  <c r="P257" i="2"/>
  <c r="P258" i="2"/>
  <c r="P259" i="2"/>
  <c r="P241" i="2"/>
  <c r="P242" i="2"/>
  <c r="P240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18" i="2"/>
  <c r="P212" i="2"/>
  <c r="P144" i="2"/>
  <c r="P152" i="2"/>
  <c r="P153" i="2"/>
  <c r="P154" i="2"/>
  <c r="P155" i="2"/>
  <c r="P156" i="2"/>
  <c r="P157" i="2"/>
  <c r="P158" i="2"/>
  <c r="P159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1" i="2"/>
  <c r="P192" i="2"/>
  <c r="P193" i="2"/>
  <c r="P195" i="2"/>
  <c r="P196" i="2"/>
  <c r="P197" i="2"/>
  <c r="P202" i="2"/>
  <c r="P203" i="2"/>
  <c r="P204" i="2"/>
  <c r="P205" i="2"/>
  <c r="P206" i="2"/>
  <c r="P207" i="2"/>
  <c r="P208" i="2"/>
  <c r="P209" i="2"/>
  <c r="P143" i="2"/>
  <c r="P142" i="2"/>
  <c r="P141" i="2"/>
  <c r="P126" i="2"/>
  <c r="P127" i="2"/>
  <c r="P128" i="2"/>
  <c r="P130" i="2"/>
  <c r="P132" i="2"/>
  <c r="P134" i="2"/>
  <c r="P136" i="2"/>
  <c r="P125" i="2"/>
  <c r="P118" i="2"/>
  <c r="P119" i="2"/>
  <c r="P120" i="2"/>
  <c r="P121" i="2"/>
  <c r="P117" i="2"/>
  <c r="P111" i="2"/>
  <c r="P113" i="2"/>
  <c r="P108" i="2"/>
  <c r="P86" i="2"/>
  <c r="P87" i="2"/>
  <c r="P91" i="2"/>
  <c r="P92" i="2"/>
  <c r="P93" i="2"/>
  <c r="P94" i="2"/>
  <c r="P95" i="2"/>
  <c r="P96" i="2"/>
  <c r="P97" i="2"/>
  <c r="P98" i="2"/>
  <c r="P100" i="2"/>
  <c r="P101" i="2"/>
  <c r="P103" i="2"/>
  <c r="P104" i="2"/>
  <c r="P85" i="2"/>
  <c r="P79" i="2"/>
  <c r="P80" i="2"/>
  <c r="P81" i="2"/>
  <c r="P82" i="2"/>
  <c r="P78" i="2"/>
  <c r="P5" i="2"/>
  <c r="P6" i="2"/>
  <c r="P10" i="2"/>
  <c r="P11" i="2"/>
  <c r="P12" i="2"/>
  <c r="P13" i="2"/>
  <c r="P14" i="2"/>
  <c r="P15" i="2"/>
  <c r="P16" i="2"/>
  <c r="P17" i="2"/>
  <c r="P19" i="2"/>
  <c r="P20" i="2"/>
  <c r="P22" i="2"/>
  <c r="P23" i="2"/>
  <c r="P24" i="2"/>
  <c r="P25" i="2"/>
  <c r="P26" i="2"/>
  <c r="P27" i="2"/>
  <c r="P29" i="2"/>
  <c r="P30" i="2"/>
  <c r="P31" i="2"/>
  <c r="P32" i="2"/>
  <c r="P33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9" i="2"/>
  <c r="P60" i="2"/>
  <c r="P61" i="2"/>
  <c r="P62" i="2"/>
  <c r="P63" i="2"/>
  <c r="P64" i="2"/>
  <c r="P65" i="2"/>
  <c r="P66" i="2"/>
  <c r="P67" i="2"/>
  <c r="P69" i="2"/>
  <c r="P70" i="2"/>
  <c r="P71" i="2"/>
  <c r="P72" i="2"/>
  <c r="P73" i="2"/>
  <c r="P75" i="2"/>
  <c r="P572" i="2"/>
  <c r="P571" i="2"/>
  <c r="P677" i="2"/>
  <c r="P681" i="2"/>
  <c r="P676" i="2"/>
  <c r="O681" i="2"/>
  <c r="P670" i="2"/>
  <c r="P669" i="2"/>
  <c r="O670" i="2"/>
  <c r="P579" i="2"/>
  <c r="P582" i="2"/>
  <c r="P583" i="2"/>
  <c r="P584" i="2"/>
  <c r="P585" i="2"/>
  <c r="P588" i="2"/>
  <c r="P591" i="2"/>
  <c r="P592" i="2"/>
  <c r="P594" i="2"/>
  <c r="P595" i="2"/>
  <c r="P598" i="2"/>
  <c r="P599" i="2"/>
  <c r="P601" i="2"/>
  <c r="P615" i="2"/>
  <c r="P618" i="2"/>
  <c r="P619" i="2"/>
  <c r="P620" i="2"/>
  <c r="P621" i="2"/>
  <c r="P622" i="2"/>
  <c r="P623" i="2"/>
  <c r="P624" i="2"/>
  <c r="P627" i="2"/>
  <c r="P628" i="2"/>
  <c r="P629" i="2"/>
  <c r="P630" i="2"/>
  <c r="P631" i="2"/>
  <c r="P632" i="2"/>
  <c r="P633" i="2"/>
  <c r="P634" i="2"/>
  <c r="P636" i="2"/>
  <c r="P638" i="2"/>
  <c r="P642" i="2"/>
  <c r="P643" i="2"/>
  <c r="P644" i="2"/>
  <c r="P645" i="2"/>
  <c r="P646" i="2"/>
  <c r="P648" i="2"/>
  <c r="P666" i="2"/>
  <c r="P578" i="2"/>
  <c r="O663" i="2"/>
  <c r="O659" i="2"/>
  <c r="O652" i="2"/>
  <c r="O615" i="2"/>
  <c r="O666" i="2" s="1"/>
  <c r="O598" i="2"/>
  <c r="O594" i="2"/>
  <c r="O578" i="2"/>
  <c r="O573" i="2"/>
  <c r="M573" i="2"/>
  <c r="M574" i="2" s="1"/>
  <c r="M702" i="2" s="1"/>
  <c r="O529" i="2"/>
  <c r="O376" i="2"/>
  <c r="O375" i="2" s="1"/>
  <c r="O559" i="2"/>
  <c r="O524" i="2"/>
  <c r="O525" i="2"/>
  <c r="O560" i="2"/>
  <c r="O564" i="2"/>
  <c r="O554" i="2"/>
  <c r="O546" i="2"/>
  <c r="O549" i="2"/>
  <c r="O537" i="2"/>
  <c r="O532" i="2"/>
  <c r="O519" i="2"/>
  <c r="O513" i="2"/>
  <c r="O480" i="2"/>
  <c r="O481" i="2"/>
  <c r="O485" i="2"/>
  <c r="S486" i="2"/>
  <c r="O473" i="2"/>
  <c r="O474" i="2"/>
  <c r="O476" i="2"/>
  <c r="O418" i="2"/>
  <c r="O419" i="2"/>
  <c r="O423" i="2"/>
  <c r="O424" i="2"/>
  <c r="O427" i="2"/>
  <c r="O436" i="2"/>
  <c r="O441" i="2"/>
  <c r="O467" i="2"/>
  <c r="O429" i="2"/>
  <c r="O465" i="2"/>
  <c r="O460" i="2"/>
  <c r="O455" i="2"/>
  <c r="O447" i="2"/>
  <c r="O442" i="2"/>
  <c r="O399" i="2"/>
  <c r="O412" i="2"/>
  <c r="O408" i="2"/>
  <c r="O391" i="2"/>
  <c r="O386" i="2"/>
  <c r="O381" i="2"/>
  <c r="O379" i="2"/>
  <c r="O366" i="2"/>
  <c r="O367" i="2"/>
  <c r="O369" i="2"/>
  <c r="O371" i="2"/>
  <c r="O351" i="2"/>
  <c r="O335" i="2"/>
  <c r="O353" i="2"/>
  <c r="O343" i="2"/>
  <c r="O341" i="2"/>
  <c r="O336" i="2"/>
  <c r="O324" i="2"/>
  <c r="O325" i="2"/>
  <c r="O327" i="2"/>
  <c r="O330" i="2"/>
  <c r="O320" i="2"/>
  <c r="O315" i="2"/>
  <c r="O314" i="2" s="1"/>
  <c r="O308" i="2"/>
  <c r="O300" i="2"/>
  <c r="O303" i="2"/>
  <c r="O295" i="2"/>
  <c r="O290" i="2"/>
  <c r="O289" i="2" s="1"/>
  <c r="O284" i="2"/>
  <c r="O265" i="2"/>
  <c r="O255" i="2"/>
  <c r="O245" i="2"/>
  <c r="O241" i="2"/>
  <c r="O218" i="2"/>
  <c r="O234" i="2"/>
  <c r="O232" i="2"/>
  <c r="O228" i="2"/>
  <c r="O224" i="2"/>
  <c r="O219" i="2"/>
  <c r="O176" i="2"/>
  <c r="O212" i="2"/>
  <c r="O195" i="2"/>
  <c r="O169" i="2"/>
  <c r="O186" i="2"/>
  <c r="O192" i="2"/>
  <c r="O180" i="2"/>
  <c r="O164" i="2"/>
  <c r="O162" i="2"/>
  <c r="O152" i="2"/>
  <c r="O202" i="2"/>
  <c r="O143" i="2"/>
  <c r="O196" i="2"/>
  <c r="O125" i="2"/>
  <c r="O126" i="2"/>
  <c r="O132" i="2"/>
  <c r="O117" i="2"/>
  <c r="O118" i="2"/>
  <c r="O108" i="2"/>
  <c r="O100" i="2"/>
  <c r="O85" i="2" s="1"/>
  <c r="O103" i="2"/>
  <c r="O91" i="2"/>
  <c r="O86" i="2"/>
  <c r="O78" i="2"/>
  <c r="O42" i="2"/>
  <c r="O71" i="2"/>
  <c r="O50" i="2"/>
  <c r="O48" i="2"/>
  <c r="O36" i="2"/>
  <c r="O28" i="2"/>
  <c r="O22" i="2"/>
  <c r="O19" i="2"/>
  <c r="O18" i="2" s="1"/>
  <c r="N10" i="2"/>
  <c r="O10" i="2"/>
  <c r="O5" i="2"/>
  <c r="P149" i="1"/>
  <c r="P150" i="1"/>
  <c r="P152" i="1"/>
  <c r="P153" i="1"/>
  <c r="P148" i="1"/>
  <c r="O153" i="1"/>
  <c r="O150" i="1"/>
  <c r="O149" i="1"/>
  <c r="O148" i="1"/>
  <c r="P124" i="1"/>
  <c r="P125" i="1"/>
  <c r="P126" i="1"/>
  <c r="P127" i="1"/>
  <c r="P129" i="1"/>
  <c r="P133" i="1"/>
  <c r="P134" i="1"/>
  <c r="P135" i="1"/>
  <c r="P137" i="1"/>
  <c r="P142" i="1"/>
  <c r="P143" i="1"/>
  <c r="P123" i="1"/>
  <c r="P98" i="1"/>
  <c r="P99" i="1"/>
  <c r="P100" i="1"/>
  <c r="P101" i="1"/>
  <c r="P102" i="1"/>
  <c r="P103" i="1"/>
  <c r="P108" i="1"/>
  <c r="P110" i="1"/>
  <c r="P114" i="1"/>
  <c r="P115" i="1"/>
  <c r="P117" i="1"/>
  <c r="P118" i="1"/>
  <c r="P119" i="1"/>
  <c r="P96" i="1"/>
  <c r="P6" i="1"/>
  <c r="P7" i="1"/>
  <c r="P8" i="1"/>
  <c r="P9" i="1"/>
  <c r="P10" i="1"/>
  <c r="P12" i="1"/>
  <c r="P13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2" i="1"/>
  <c r="P35" i="1"/>
  <c r="P36" i="1"/>
  <c r="P37" i="1"/>
  <c r="P38" i="1"/>
  <c r="P39" i="1"/>
  <c r="P40" i="1"/>
  <c r="P42" i="1"/>
  <c r="P45" i="1"/>
  <c r="P46" i="1"/>
  <c r="P47" i="1"/>
  <c r="P48" i="1"/>
  <c r="P49" i="1"/>
  <c r="P52" i="1"/>
  <c r="P53" i="1"/>
  <c r="P54" i="1"/>
  <c r="P55" i="1"/>
  <c r="P56" i="1"/>
  <c r="P57" i="1"/>
  <c r="P58" i="1"/>
  <c r="P60" i="1"/>
  <c r="P63" i="1"/>
  <c r="P64" i="1"/>
  <c r="P66" i="1"/>
  <c r="P67" i="1"/>
  <c r="P68" i="1"/>
  <c r="P69" i="1"/>
  <c r="P70" i="1"/>
  <c r="P73" i="1"/>
  <c r="P74" i="1"/>
  <c r="P75" i="1"/>
  <c r="P77" i="1"/>
  <c r="P78" i="1"/>
  <c r="P79" i="1"/>
  <c r="P80" i="1"/>
  <c r="P81" i="1"/>
  <c r="P82" i="1"/>
  <c r="P84" i="1"/>
  <c r="P85" i="1"/>
  <c r="P87" i="1"/>
  <c r="P88" i="1"/>
  <c r="P90" i="1"/>
  <c r="P91" i="1"/>
  <c r="P92" i="1"/>
  <c r="P5" i="1"/>
  <c r="O123" i="1"/>
  <c r="O119" i="1"/>
  <c r="O99" i="1"/>
  <c r="O96" i="1"/>
  <c r="O48" i="1"/>
  <c r="O92" i="1" s="1"/>
  <c r="O5" i="1"/>
  <c r="S79" i="1"/>
  <c r="O42" i="1"/>
  <c r="O39" i="1"/>
  <c r="O37" i="1"/>
  <c r="O30" i="1"/>
  <c r="O27" i="1"/>
  <c r="O21" i="1"/>
  <c r="O12" i="1"/>
  <c r="O7" i="1"/>
  <c r="M713" i="2"/>
  <c r="N712" i="2"/>
  <c r="N89" i="1"/>
  <c r="N90" i="1"/>
  <c r="N58" i="1"/>
  <c r="M693" i="2"/>
  <c r="M692" i="2"/>
  <c r="M691" i="2"/>
  <c r="N686" i="2"/>
  <c r="M686" i="2"/>
  <c r="N675" i="2"/>
  <c r="N676" i="2"/>
  <c r="N677" i="2"/>
  <c r="N678" i="2"/>
  <c r="N679" i="2"/>
  <c r="N680" i="2"/>
  <c r="N681" i="2"/>
  <c r="N674" i="2"/>
  <c r="M681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578" i="2"/>
  <c r="M663" i="2"/>
  <c r="M659" i="2"/>
  <c r="M615" i="2"/>
  <c r="M605" i="2"/>
  <c r="M598" i="2"/>
  <c r="M594" i="2"/>
  <c r="M578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N560" i="2"/>
  <c r="N561" i="2"/>
  <c r="N563" i="2"/>
  <c r="N565" i="2"/>
  <c r="N566" i="2"/>
  <c r="N567" i="2"/>
  <c r="N555" i="2"/>
  <c r="N556" i="2"/>
  <c r="N557" i="2"/>
  <c r="N554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29" i="2"/>
  <c r="N525" i="2"/>
  <c r="N526" i="2"/>
  <c r="N524" i="2"/>
  <c r="N521" i="2"/>
  <c r="N520" i="2"/>
  <c r="N519" i="2"/>
  <c r="M564" i="2"/>
  <c r="N564" i="2" s="1"/>
  <c r="N562" i="2"/>
  <c r="M560" i="2"/>
  <c r="M559" i="2" s="1"/>
  <c r="M568" i="2" s="1"/>
  <c r="M554" i="2"/>
  <c r="M549" i="2"/>
  <c r="M537" i="2"/>
  <c r="M532" i="2"/>
  <c r="M530" i="2"/>
  <c r="M529" i="2" s="1"/>
  <c r="M526" i="2"/>
  <c r="M525" i="2" s="1"/>
  <c r="M524" i="2" s="1"/>
  <c r="M519" i="2"/>
  <c r="N514" i="2"/>
  <c r="N515" i="2"/>
  <c r="N516" i="2"/>
  <c r="N513" i="2"/>
  <c r="M513" i="2"/>
  <c r="N481" i="2"/>
  <c r="N482" i="2"/>
  <c r="N483" i="2"/>
  <c r="N484" i="2"/>
  <c r="N485" i="2"/>
  <c r="N486" i="2"/>
  <c r="N480" i="2"/>
  <c r="M485" i="2"/>
  <c r="M481" i="2"/>
  <c r="M480" i="2" s="1"/>
  <c r="N474" i="2"/>
  <c r="N475" i="2"/>
  <c r="N476" i="2"/>
  <c r="N477" i="2"/>
  <c r="N473" i="2"/>
  <c r="M476" i="2"/>
  <c r="M474" i="2"/>
  <c r="M473" i="2" s="1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41" i="2"/>
  <c r="M467" i="2"/>
  <c r="M465" i="2"/>
  <c r="M460" i="2"/>
  <c r="M455" i="2"/>
  <c r="M447" i="2"/>
  <c r="M442" i="2"/>
  <c r="M441" i="2" s="1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18" i="2"/>
  <c r="M436" i="2"/>
  <c r="M429" i="2"/>
  <c r="M427" i="2"/>
  <c r="M424" i="2"/>
  <c r="M423" i="2" s="1"/>
  <c r="M418" i="2" s="1"/>
  <c r="M419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385" i="2"/>
  <c r="M415" i="2"/>
  <c r="M412" i="2"/>
  <c r="M408" i="2"/>
  <c r="M404" i="2"/>
  <c r="M399" i="2"/>
  <c r="M391" i="2"/>
  <c r="M386" i="2"/>
  <c r="N376" i="2"/>
  <c r="N377" i="2"/>
  <c r="N378" i="2"/>
  <c r="N379" i="2"/>
  <c r="N380" i="2"/>
  <c r="N381" i="2"/>
  <c r="N382" i="2"/>
  <c r="N375" i="2"/>
  <c r="M381" i="2"/>
  <c r="M379" i="2"/>
  <c r="M376" i="2"/>
  <c r="M375" i="2" s="1"/>
  <c r="N367" i="2"/>
  <c r="N368" i="2"/>
  <c r="N369" i="2"/>
  <c r="N370" i="2"/>
  <c r="N371" i="2"/>
  <c r="N372" i="2"/>
  <c r="N366" i="2"/>
  <c r="M371" i="2"/>
  <c r="M369" i="2"/>
  <c r="M366" i="2" s="1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35" i="2"/>
  <c r="M363" i="2"/>
  <c r="M362" i="2"/>
  <c r="M353" i="2"/>
  <c r="M351" i="2"/>
  <c r="M343" i="2"/>
  <c r="M341" i="2"/>
  <c r="M336" i="2"/>
  <c r="N331" i="2"/>
  <c r="N332" i="2"/>
  <c r="N330" i="2"/>
  <c r="N325" i="2"/>
  <c r="N326" i="2"/>
  <c r="N327" i="2"/>
  <c r="N328" i="2"/>
  <c r="N324" i="2"/>
  <c r="M330" i="2"/>
  <c r="M327" i="2"/>
  <c r="M325" i="2"/>
  <c r="M324" i="2" s="1"/>
  <c r="N315" i="2"/>
  <c r="N316" i="2"/>
  <c r="N317" i="2"/>
  <c r="N318" i="2"/>
  <c r="N319" i="2"/>
  <c r="N320" i="2"/>
  <c r="N321" i="2"/>
  <c r="N314" i="2"/>
  <c r="N309" i="2"/>
  <c r="N310" i="2"/>
  <c r="N311" i="2"/>
  <c r="N312" i="2"/>
  <c r="N308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289" i="2"/>
  <c r="M320" i="2"/>
  <c r="M314" i="2"/>
  <c r="M308" i="2"/>
  <c r="M303" i="2"/>
  <c r="M300" i="2" s="1"/>
  <c r="M295" i="2"/>
  <c r="M290" i="2"/>
  <c r="M289" i="2" s="1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65" i="2"/>
  <c r="M284" i="2"/>
  <c r="M266" i="2"/>
  <c r="M265" i="2" s="1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40" i="2"/>
  <c r="M255" i="2"/>
  <c r="M245" i="2"/>
  <c r="M241" i="2"/>
  <c r="M240" i="2" s="1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18" i="2"/>
  <c r="M234" i="2"/>
  <c r="M232" i="2"/>
  <c r="M228" i="2"/>
  <c r="M224" i="2"/>
  <c r="M219" i="2"/>
  <c r="M218" i="2" s="1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141" i="2"/>
  <c r="M212" i="2"/>
  <c r="M202" i="2"/>
  <c r="M196" i="2"/>
  <c r="M195" i="2"/>
  <c r="M192" i="2"/>
  <c r="M186" i="2"/>
  <c r="M180" i="2"/>
  <c r="M176" i="2"/>
  <c r="M169" i="2"/>
  <c r="M164" i="2"/>
  <c r="M162" i="2"/>
  <c r="M161" i="2"/>
  <c r="M142" i="2" s="1"/>
  <c r="M141" i="2" s="1"/>
  <c r="M143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25" i="2"/>
  <c r="M132" i="2"/>
  <c r="M126" i="2"/>
  <c r="M125" i="2" s="1"/>
  <c r="N118" i="2"/>
  <c r="N119" i="2"/>
  <c r="N120" i="2"/>
  <c r="N121" i="2"/>
  <c r="N122" i="2"/>
  <c r="N117" i="2"/>
  <c r="M118" i="2"/>
  <c r="M117" i="2" s="1"/>
  <c r="N109" i="2"/>
  <c r="N110" i="2"/>
  <c r="N111" i="2"/>
  <c r="N112" i="2"/>
  <c r="N113" i="2"/>
  <c r="N114" i="2"/>
  <c r="N108" i="2"/>
  <c r="M108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85" i="2"/>
  <c r="M103" i="2"/>
  <c r="M100" i="2"/>
  <c r="M91" i="2"/>
  <c r="M86" i="2"/>
  <c r="M85" i="2" s="1"/>
  <c r="N79" i="2"/>
  <c r="N80" i="2"/>
  <c r="N81" i="2"/>
  <c r="N82" i="2"/>
  <c r="N78" i="2"/>
  <c r="M78" i="2"/>
  <c r="N5" i="2"/>
  <c r="N6" i="2"/>
  <c r="N7" i="2"/>
  <c r="N8" i="2"/>
  <c r="N9" i="2"/>
  <c r="N12" i="2"/>
  <c r="N13" i="2"/>
  <c r="N14" i="2"/>
  <c r="N15" i="2"/>
  <c r="N16" i="2"/>
  <c r="N17" i="2"/>
  <c r="N19" i="2"/>
  <c r="N20" i="2"/>
  <c r="N21" i="2"/>
  <c r="N22" i="2"/>
  <c r="N23" i="2"/>
  <c r="N24" i="2"/>
  <c r="N25" i="2"/>
  <c r="N26" i="2"/>
  <c r="N27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M71" i="2"/>
  <c r="M50" i="2"/>
  <c r="M48" i="2"/>
  <c r="M42" i="2"/>
  <c r="M36" i="2"/>
  <c r="M28" i="2"/>
  <c r="M22" i="2"/>
  <c r="M19" i="2"/>
  <c r="M10" i="2"/>
  <c r="M5" i="2"/>
  <c r="M123" i="1"/>
  <c r="M99" i="1"/>
  <c r="M96" i="1"/>
  <c r="M48" i="1"/>
  <c r="M42" i="1"/>
  <c r="M39" i="1"/>
  <c r="M37" i="1"/>
  <c r="M30" i="1"/>
  <c r="M27" i="1"/>
  <c r="M21" i="1"/>
  <c r="M12" i="1"/>
  <c r="M7" i="1"/>
  <c r="K22" i="2"/>
  <c r="L103" i="1"/>
  <c r="N103" i="1" s="1"/>
  <c r="L57" i="1"/>
  <c r="N57" i="1" s="1"/>
  <c r="L56" i="1"/>
  <c r="N56" i="1" s="1"/>
  <c r="K681" i="2"/>
  <c r="K712" i="2" s="1"/>
  <c r="L646" i="2"/>
  <c r="K663" i="2"/>
  <c r="K659" i="2"/>
  <c r="K652" i="2"/>
  <c r="K615" i="2"/>
  <c r="K605" i="2"/>
  <c r="K598" i="2"/>
  <c r="K594" i="2"/>
  <c r="K578" i="2"/>
  <c r="J634" i="2"/>
  <c r="K573" i="2"/>
  <c r="K564" i="2"/>
  <c r="K562" i="2"/>
  <c r="K560" i="2"/>
  <c r="K554" i="2"/>
  <c r="K549" i="2"/>
  <c r="K537" i="2"/>
  <c r="K532" i="2"/>
  <c r="K530" i="2"/>
  <c r="K526" i="2"/>
  <c r="K525" i="2" s="1"/>
  <c r="K524" i="2" s="1"/>
  <c r="K519" i="2"/>
  <c r="K513" i="2"/>
  <c r="K485" i="2"/>
  <c r="K481" i="2"/>
  <c r="K476" i="2"/>
  <c r="K474" i="2"/>
  <c r="K467" i="2"/>
  <c r="K465" i="2"/>
  <c r="K460" i="2"/>
  <c r="K455" i="2"/>
  <c r="K447" i="2"/>
  <c r="K442" i="2"/>
  <c r="K436" i="2"/>
  <c r="K429" i="2"/>
  <c r="K427" i="2"/>
  <c r="K424" i="2"/>
  <c r="K419" i="2"/>
  <c r="K415" i="2"/>
  <c r="K412" i="2"/>
  <c r="K408" i="2"/>
  <c r="K404" i="2"/>
  <c r="K399" i="2"/>
  <c r="K391" i="2"/>
  <c r="K386" i="2"/>
  <c r="K381" i="2"/>
  <c r="K379" i="2"/>
  <c r="K376" i="2"/>
  <c r="K371" i="2"/>
  <c r="K369" i="2"/>
  <c r="K363" i="2"/>
  <c r="K362" i="2" s="1"/>
  <c r="K353" i="2"/>
  <c r="K351" i="2"/>
  <c r="K343" i="2"/>
  <c r="K341" i="2"/>
  <c r="K336" i="2"/>
  <c r="L329" i="2"/>
  <c r="K330" i="2"/>
  <c r="K327" i="2"/>
  <c r="K325" i="2"/>
  <c r="K308" i="2"/>
  <c r="L299" i="2"/>
  <c r="K320" i="2"/>
  <c r="K314" i="2" s="1"/>
  <c r="K303" i="2"/>
  <c r="K300" i="2" s="1"/>
  <c r="K295" i="2"/>
  <c r="K290" i="2"/>
  <c r="K284" i="2"/>
  <c r="K266" i="2"/>
  <c r="K265" i="2" s="1"/>
  <c r="K255" i="2"/>
  <c r="K245" i="2"/>
  <c r="K241" i="2"/>
  <c r="K234" i="2"/>
  <c r="K232" i="2"/>
  <c r="K228" i="2"/>
  <c r="K224" i="2"/>
  <c r="K219" i="2"/>
  <c r="K212" i="2"/>
  <c r="K202" i="2"/>
  <c r="K196" i="2"/>
  <c r="K192" i="2"/>
  <c r="K186" i="2"/>
  <c r="K180" i="2"/>
  <c r="K176" i="2"/>
  <c r="K169" i="2"/>
  <c r="K164" i="2"/>
  <c r="K162" i="2"/>
  <c r="K143" i="2"/>
  <c r="K132" i="2"/>
  <c r="K126" i="2"/>
  <c r="K125" i="2" s="1"/>
  <c r="K118" i="2"/>
  <c r="K117" i="2" s="1"/>
  <c r="K108" i="2"/>
  <c r="K103" i="2"/>
  <c r="K100" i="2"/>
  <c r="K91" i="2"/>
  <c r="K86" i="2"/>
  <c r="K78" i="2"/>
  <c r="K71" i="2"/>
  <c r="K50" i="2"/>
  <c r="K48" i="2"/>
  <c r="K42" i="2"/>
  <c r="K36" i="2"/>
  <c r="K19" i="2"/>
  <c r="K10" i="2"/>
  <c r="K5" i="2"/>
  <c r="K123" i="1"/>
  <c r="K150" i="1" s="1"/>
  <c r="K99" i="1"/>
  <c r="K96" i="1"/>
  <c r="K48" i="1"/>
  <c r="K42" i="1"/>
  <c r="K39" i="1"/>
  <c r="K37" i="1"/>
  <c r="K30" i="1"/>
  <c r="K27" i="1"/>
  <c r="K21" i="1"/>
  <c r="K12" i="1"/>
  <c r="K7" i="1"/>
  <c r="J101" i="1"/>
  <c r="L101" i="1" s="1"/>
  <c r="N101" i="1" s="1"/>
  <c r="J259" i="2"/>
  <c r="L259" i="2" s="1"/>
  <c r="F572" i="2"/>
  <c r="F571" i="2"/>
  <c r="H571" i="2" s="1"/>
  <c r="J571" i="2" s="1"/>
  <c r="L571" i="2" s="1"/>
  <c r="J50" i="1"/>
  <c r="L50" i="1" s="1"/>
  <c r="N50" i="1" s="1"/>
  <c r="J349" i="2"/>
  <c r="L349" i="2" s="1"/>
  <c r="I343" i="2"/>
  <c r="J69" i="2"/>
  <c r="L69" i="2" s="1"/>
  <c r="I681" i="2"/>
  <c r="I712" i="2" s="1"/>
  <c r="J667" i="2"/>
  <c r="L667" i="2" s="1"/>
  <c r="J668" i="2"/>
  <c r="L668" i="2" s="1"/>
  <c r="J669" i="2"/>
  <c r="L669" i="2" s="1"/>
  <c r="I663" i="2"/>
  <c r="I659" i="2"/>
  <c r="I652" i="2"/>
  <c r="I615" i="2"/>
  <c r="I605" i="2"/>
  <c r="I598" i="2"/>
  <c r="I594" i="2"/>
  <c r="I578" i="2"/>
  <c r="I573" i="2"/>
  <c r="H567" i="2"/>
  <c r="J567" i="2" s="1"/>
  <c r="L567" i="2" s="1"/>
  <c r="H566" i="2"/>
  <c r="J566" i="2" s="1"/>
  <c r="L566" i="2" s="1"/>
  <c r="I564" i="2"/>
  <c r="I562" i="2"/>
  <c r="I560" i="2"/>
  <c r="J557" i="2"/>
  <c r="L557" i="2" s="1"/>
  <c r="I554" i="2"/>
  <c r="I549" i="2"/>
  <c r="I537" i="2"/>
  <c r="I532" i="2"/>
  <c r="I530" i="2"/>
  <c r="I526" i="2"/>
  <c r="I525" i="2" s="1"/>
  <c r="I524" i="2" s="1"/>
  <c r="I519" i="2"/>
  <c r="I513" i="2"/>
  <c r="I485" i="2"/>
  <c r="I481" i="2"/>
  <c r="I476" i="2"/>
  <c r="I474" i="2"/>
  <c r="I467" i="2"/>
  <c r="I465" i="2"/>
  <c r="I460" i="2"/>
  <c r="I455" i="2"/>
  <c r="I447" i="2"/>
  <c r="I442" i="2"/>
  <c r="I436" i="2"/>
  <c r="I429" i="2"/>
  <c r="I427" i="2"/>
  <c r="I424" i="2"/>
  <c r="I419" i="2"/>
  <c r="I415" i="2"/>
  <c r="I412" i="2"/>
  <c r="I408" i="2"/>
  <c r="I404" i="2"/>
  <c r="I399" i="2"/>
  <c r="I391" i="2"/>
  <c r="I386" i="2"/>
  <c r="I381" i="2"/>
  <c r="I379" i="2"/>
  <c r="I376" i="2"/>
  <c r="I371" i="2"/>
  <c r="I369" i="2"/>
  <c r="I367" i="2"/>
  <c r="I363" i="2"/>
  <c r="I362" i="2" s="1"/>
  <c r="I353" i="2"/>
  <c r="I351" i="2"/>
  <c r="I341" i="2"/>
  <c r="I336" i="2"/>
  <c r="I330" i="2"/>
  <c r="I327" i="2"/>
  <c r="I325" i="2"/>
  <c r="I320" i="2"/>
  <c r="I315" i="2"/>
  <c r="I308" i="2"/>
  <c r="I303" i="2"/>
  <c r="I300" i="2" s="1"/>
  <c r="I295" i="2"/>
  <c r="I290" i="2"/>
  <c r="I284" i="2"/>
  <c r="I266" i="2"/>
  <c r="I265" i="2" s="1"/>
  <c r="I255" i="2"/>
  <c r="I245" i="2"/>
  <c r="I241" i="2"/>
  <c r="I234" i="2"/>
  <c r="I232" i="2"/>
  <c r="I228" i="2"/>
  <c r="I224" i="2"/>
  <c r="I219" i="2"/>
  <c r="I212" i="2"/>
  <c r="I202" i="2"/>
  <c r="I196" i="2"/>
  <c r="I192" i="2"/>
  <c r="I186" i="2"/>
  <c r="I180" i="2"/>
  <c r="I176" i="2"/>
  <c r="I169" i="2"/>
  <c r="I164" i="2"/>
  <c r="I162" i="2"/>
  <c r="I152" i="2"/>
  <c r="I143" i="2"/>
  <c r="I132" i="2"/>
  <c r="I126" i="2"/>
  <c r="I125" i="2" s="1"/>
  <c r="I118" i="2"/>
  <c r="I117" i="2" s="1"/>
  <c r="I108" i="2"/>
  <c r="I103" i="2"/>
  <c r="I100" i="2"/>
  <c r="I91" i="2"/>
  <c r="I86" i="2"/>
  <c r="I78" i="2"/>
  <c r="I71" i="2"/>
  <c r="I50" i="2"/>
  <c r="I48" i="2"/>
  <c r="I42" i="2"/>
  <c r="I36" i="2"/>
  <c r="I28" i="2"/>
  <c r="I19" i="2"/>
  <c r="I10" i="2"/>
  <c r="I5" i="2"/>
  <c r="I123" i="1"/>
  <c r="I711" i="2" s="1"/>
  <c r="I99" i="1"/>
  <c r="I96" i="1"/>
  <c r="I48" i="1"/>
  <c r="I42" i="1"/>
  <c r="I39" i="1"/>
  <c r="I37" i="1"/>
  <c r="I30" i="1"/>
  <c r="I27" i="1"/>
  <c r="I21" i="1"/>
  <c r="I12" i="1"/>
  <c r="I7" i="1"/>
  <c r="G681" i="2"/>
  <c r="G712" i="2" s="1"/>
  <c r="G605" i="2"/>
  <c r="G659" i="2"/>
  <c r="G652" i="2"/>
  <c r="G663" i="2"/>
  <c r="H663" i="2" s="1"/>
  <c r="G615" i="2"/>
  <c r="G598" i="2"/>
  <c r="G594" i="2"/>
  <c r="G578" i="2"/>
  <c r="G573" i="2"/>
  <c r="G564" i="2"/>
  <c r="G554" i="2"/>
  <c r="G562" i="2"/>
  <c r="G560" i="2"/>
  <c r="H552" i="2"/>
  <c r="J552" i="2" s="1"/>
  <c r="L552" i="2" s="1"/>
  <c r="G549" i="2"/>
  <c r="G537" i="2"/>
  <c r="G532" i="2"/>
  <c r="G530" i="2"/>
  <c r="G526" i="2"/>
  <c r="G525" i="2" s="1"/>
  <c r="G519" i="2"/>
  <c r="G513" i="2"/>
  <c r="G485" i="2"/>
  <c r="G481" i="2"/>
  <c r="G476" i="2"/>
  <c r="G474" i="2"/>
  <c r="G467" i="2"/>
  <c r="G465" i="2"/>
  <c r="G460" i="2"/>
  <c r="G455" i="2"/>
  <c r="G447" i="2"/>
  <c r="G442" i="2"/>
  <c r="H438" i="2"/>
  <c r="J438" i="2" s="1"/>
  <c r="L438" i="2" s="1"/>
  <c r="G436" i="2"/>
  <c r="G429" i="2"/>
  <c r="G427" i="2"/>
  <c r="G424" i="2"/>
  <c r="G419" i="2"/>
  <c r="G412" i="2"/>
  <c r="G408" i="2"/>
  <c r="G404" i="2"/>
  <c r="G399" i="2"/>
  <c r="G391" i="2"/>
  <c r="G386" i="2"/>
  <c r="G381" i="2"/>
  <c r="G379" i="2"/>
  <c r="G376" i="2"/>
  <c r="G367" i="2"/>
  <c r="E367" i="2"/>
  <c r="G371" i="2"/>
  <c r="G369" i="2"/>
  <c r="G363" i="2"/>
  <c r="G362" i="2" s="1"/>
  <c r="G353" i="2"/>
  <c r="G351" i="2"/>
  <c r="G343" i="2"/>
  <c r="G341" i="2"/>
  <c r="G336" i="2"/>
  <c r="G330" i="2"/>
  <c r="G327" i="2"/>
  <c r="G325" i="2"/>
  <c r="G320" i="2"/>
  <c r="G315" i="2"/>
  <c r="G308" i="2"/>
  <c r="G303" i="2"/>
  <c r="G300" i="2" s="1"/>
  <c r="G295" i="2"/>
  <c r="G290" i="2"/>
  <c r="H285" i="2"/>
  <c r="J285" i="2" s="1"/>
  <c r="L285" i="2" s="1"/>
  <c r="H286" i="2"/>
  <c r="J286" i="2" s="1"/>
  <c r="L286" i="2" s="1"/>
  <c r="G284" i="2"/>
  <c r="G266" i="2"/>
  <c r="G265" i="2" s="1"/>
  <c r="G255" i="2"/>
  <c r="G245" i="2"/>
  <c r="G241" i="2"/>
  <c r="G234" i="2"/>
  <c r="G232" i="2"/>
  <c r="G228" i="2"/>
  <c r="G224" i="2"/>
  <c r="G219" i="2"/>
  <c r="G212" i="2"/>
  <c r="G202" i="2"/>
  <c r="G196" i="2"/>
  <c r="G192" i="2"/>
  <c r="G186" i="2"/>
  <c r="G180" i="2"/>
  <c r="G176" i="2"/>
  <c r="G169" i="2"/>
  <c r="G164" i="2"/>
  <c r="G162" i="2"/>
  <c r="G152" i="2"/>
  <c r="G143" i="2"/>
  <c r="G132" i="2"/>
  <c r="G126" i="2"/>
  <c r="G125" i="2" s="1"/>
  <c r="H122" i="2"/>
  <c r="J122" i="2" s="1"/>
  <c r="L122" i="2" s="1"/>
  <c r="G118" i="2"/>
  <c r="G117" i="2" s="1"/>
  <c r="H113" i="2"/>
  <c r="J113" i="2" s="1"/>
  <c r="L113" i="2" s="1"/>
  <c r="H114" i="2"/>
  <c r="J114" i="2" s="1"/>
  <c r="L114" i="2" s="1"/>
  <c r="G108" i="2"/>
  <c r="G103" i="2"/>
  <c r="G100" i="2"/>
  <c r="G91" i="2"/>
  <c r="G86" i="2"/>
  <c r="H79" i="2"/>
  <c r="J79" i="2" s="1"/>
  <c r="L79" i="2" s="1"/>
  <c r="H81" i="2"/>
  <c r="J81" i="2" s="1"/>
  <c r="L81" i="2" s="1"/>
  <c r="H82" i="2"/>
  <c r="J82" i="2" s="1"/>
  <c r="L82" i="2" s="1"/>
  <c r="G78" i="2"/>
  <c r="H11" i="2"/>
  <c r="H30" i="2"/>
  <c r="J30" i="2" s="1"/>
  <c r="L30" i="2" s="1"/>
  <c r="H31" i="2"/>
  <c r="J31" i="2" s="1"/>
  <c r="L31" i="2" s="1"/>
  <c r="H32" i="2"/>
  <c r="J32" i="2" s="1"/>
  <c r="L32" i="2" s="1"/>
  <c r="H33" i="2"/>
  <c r="J33" i="2" s="1"/>
  <c r="L33" i="2" s="1"/>
  <c r="H34" i="2"/>
  <c r="J34" i="2" s="1"/>
  <c r="L34" i="2" s="1"/>
  <c r="H35" i="2"/>
  <c r="J35" i="2" s="1"/>
  <c r="L35" i="2" s="1"/>
  <c r="H37" i="2"/>
  <c r="J37" i="2" s="1"/>
  <c r="L37" i="2" s="1"/>
  <c r="H38" i="2"/>
  <c r="J38" i="2" s="1"/>
  <c r="L38" i="2" s="1"/>
  <c r="H39" i="2"/>
  <c r="J39" i="2" s="1"/>
  <c r="L39" i="2" s="1"/>
  <c r="H40" i="2"/>
  <c r="J40" i="2" s="1"/>
  <c r="L40" i="2" s="1"/>
  <c r="H41" i="2"/>
  <c r="J41" i="2" s="1"/>
  <c r="L41" i="2" s="1"/>
  <c r="H73" i="2"/>
  <c r="J73" i="2" s="1"/>
  <c r="L73" i="2" s="1"/>
  <c r="H74" i="2"/>
  <c r="J74" i="2" s="1"/>
  <c r="L74" i="2" s="1"/>
  <c r="H75" i="2"/>
  <c r="J75" i="2" s="1"/>
  <c r="L75" i="2" s="1"/>
  <c r="G5" i="2"/>
  <c r="G36" i="2"/>
  <c r="G71" i="2"/>
  <c r="G50" i="2"/>
  <c r="G48" i="2"/>
  <c r="G42" i="2"/>
  <c r="G28" i="2"/>
  <c r="G19" i="2"/>
  <c r="G10" i="2"/>
  <c r="G150" i="1"/>
  <c r="G151" i="1"/>
  <c r="H127" i="1"/>
  <c r="J127" i="1" s="1"/>
  <c r="L127" i="1" s="1"/>
  <c r="N127" i="1" s="1"/>
  <c r="G123" i="1"/>
  <c r="G711" i="2" s="1"/>
  <c r="G99" i="1"/>
  <c r="G96" i="1"/>
  <c r="G706" i="2" s="1"/>
  <c r="H38" i="1"/>
  <c r="J38" i="1" s="1"/>
  <c r="L38" i="1" s="1"/>
  <c r="N38" i="1" s="1"/>
  <c r="H40" i="1"/>
  <c r="J40" i="1" s="1"/>
  <c r="L40" i="1" s="1"/>
  <c r="N40" i="1" s="1"/>
  <c r="H41" i="1"/>
  <c r="J41" i="1" s="1"/>
  <c r="L41" i="1" s="1"/>
  <c r="N41" i="1" s="1"/>
  <c r="H44" i="1"/>
  <c r="J44" i="1" s="1"/>
  <c r="L44" i="1" s="1"/>
  <c r="N44" i="1" s="1"/>
  <c r="H45" i="1"/>
  <c r="J45" i="1" s="1"/>
  <c r="L45" i="1" s="1"/>
  <c r="N45" i="1" s="1"/>
  <c r="H46" i="1"/>
  <c r="J46" i="1" s="1"/>
  <c r="L46" i="1" s="1"/>
  <c r="N46" i="1" s="1"/>
  <c r="H47" i="1"/>
  <c r="J47" i="1" s="1"/>
  <c r="L47" i="1" s="1"/>
  <c r="N47" i="1" s="1"/>
  <c r="H54" i="1"/>
  <c r="J54" i="1" s="1"/>
  <c r="L54" i="1" s="1"/>
  <c r="N54" i="1" s="1"/>
  <c r="G48" i="1"/>
  <c r="G42" i="1"/>
  <c r="G39" i="1"/>
  <c r="G37" i="1"/>
  <c r="G30" i="1"/>
  <c r="G27" i="1"/>
  <c r="G21" i="1"/>
  <c r="G12" i="1"/>
  <c r="G7" i="1"/>
  <c r="F665" i="2"/>
  <c r="H665" i="2" s="1"/>
  <c r="J665" i="2" s="1"/>
  <c r="L665" i="2" s="1"/>
  <c r="F80" i="2"/>
  <c r="H80" i="2" s="1"/>
  <c r="J80" i="2" s="1"/>
  <c r="L80" i="2" s="1"/>
  <c r="J572" i="2"/>
  <c r="L572" i="2" s="1"/>
  <c r="E143" i="2"/>
  <c r="E132" i="2"/>
  <c r="F132" i="2" s="1"/>
  <c r="F109" i="2"/>
  <c r="H109" i="2" s="1"/>
  <c r="J109" i="2" s="1"/>
  <c r="L109" i="2" s="1"/>
  <c r="F110" i="2"/>
  <c r="H110" i="2" s="1"/>
  <c r="J110" i="2" s="1"/>
  <c r="L110" i="2" s="1"/>
  <c r="F111" i="2"/>
  <c r="H111" i="2" s="1"/>
  <c r="J111" i="2" s="1"/>
  <c r="L111" i="2" s="1"/>
  <c r="F112" i="2"/>
  <c r="H112" i="2" s="1"/>
  <c r="J112" i="2" s="1"/>
  <c r="L112" i="2" s="1"/>
  <c r="E108" i="2"/>
  <c r="F108" i="2" s="1"/>
  <c r="F694" i="2"/>
  <c r="H694" i="2" s="1"/>
  <c r="J694" i="2" s="1"/>
  <c r="L694" i="2" s="1"/>
  <c r="F675" i="2"/>
  <c r="H675" i="2" s="1"/>
  <c r="J675" i="2" s="1"/>
  <c r="L675" i="2" s="1"/>
  <c r="F676" i="2"/>
  <c r="H676" i="2" s="1"/>
  <c r="J676" i="2" s="1"/>
  <c r="L676" i="2" s="1"/>
  <c r="F677" i="2"/>
  <c r="H677" i="2" s="1"/>
  <c r="J677" i="2" s="1"/>
  <c r="L677" i="2" s="1"/>
  <c r="F678" i="2"/>
  <c r="H678" i="2" s="1"/>
  <c r="J678" i="2" s="1"/>
  <c r="L678" i="2" s="1"/>
  <c r="F679" i="2"/>
  <c r="H679" i="2" s="1"/>
  <c r="J679" i="2" s="1"/>
  <c r="L679" i="2" s="1"/>
  <c r="F680" i="2"/>
  <c r="H680" i="2" s="1"/>
  <c r="J680" i="2" s="1"/>
  <c r="L680" i="2" s="1"/>
  <c r="F674" i="2"/>
  <c r="H674" i="2" s="1"/>
  <c r="J674" i="2" s="1"/>
  <c r="L674" i="2" s="1"/>
  <c r="F669" i="2"/>
  <c r="F668" i="2"/>
  <c r="F664" i="2"/>
  <c r="H664" i="2" s="1"/>
  <c r="J664" i="2" s="1"/>
  <c r="L664" i="2" s="1"/>
  <c r="F660" i="2"/>
  <c r="H660" i="2" s="1"/>
  <c r="J660" i="2" s="1"/>
  <c r="L660" i="2" s="1"/>
  <c r="F661" i="2"/>
  <c r="H661" i="2" s="1"/>
  <c r="J661" i="2" s="1"/>
  <c r="L661" i="2" s="1"/>
  <c r="F662" i="2"/>
  <c r="H662" i="2" s="1"/>
  <c r="J662" i="2" s="1"/>
  <c r="L662" i="2" s="1"/>
  <c r="E659" i="2"/>
  <c r="F653" i="2"/>
  <c r="H653" i="2" s="1"/>
  <c r="J653" i="2" s="1"/>
  <c r="L653" i="2" s="1"/>
  <c r="F654" i="2"/>
  <c r="H654" i="2" s="1"/>
  <c r="J654" i="2" s="1"/>
  <c r="L654" i="2" s="1"/>
  <c r="F655" i="2"/>
  <c r="H655" i="2" s="1"/>
  <c r="J655" i="2" s="1"/>
  <c r="L655" i="2" s="1"/>
  <c r="F656" i="2"/>
  <c r="H656" i="2" s="1"/>
  <c r="J656" i="2" s="1"/>
  <c r="L656" i="2" s="1"/>
  <c r="F657" i="2"/>
  <c r="H657" i="2" s="1"/>
  <c r="J657" i="2" s="1"/>
  <c r="L657" i="2" s="1"/>
  <c r="F658" i="2"/>
  <c r="H658" i="2" s="1"/>
  <c r="J658" i="2" s="1"/>
  <c r="L658" i="2" s="1"/>
  <c r="E652" i="2"/>
  <c r="F617" i="2"/>
  <c r="H617" i="2" s="1"/>
  <c r="J617" i="2" s="1"/>
  <c r="L617" i="2" s="1"/>
  <c r="F625" i="2"/>
  <c r="H625" i="2" s="1"/>
  <c r="J625" i="2" s="1"/>
  <c r="F626" i="2"/>
  <c r="H626" i="2" s="1"/>
  <c r="J626" i="2" s="1"/>
  <c r="F627" i="2"/>
  <c r="H627" i="2" s="1"/>
  <c r="J627" i="2" s="1"/>
  <c r="F628" i="2"/>
  <c r="H628" i="2" s="1"/>
  <c r="J628" i="2" s="1"/>
  <c r="F629" i="2"/>
  <c r="H629" i="2" s="1"/>
  <c r="J629" i="2" s="1"/>
  <c r="F631" i="2"/>
  <c r="H631" i="2" s="1"/>
  <c r="J631" i="2" s="1"/>
  <c r="F632" i="2"/>
  <c r="H632" i="2" s="1"/>
  <c r="J632" i="2" s="1"/>
  <c r="F633" i="2"/>
  <c r="H633" i="2" s="1"/>
  <c r="J633" i="2" s="1"/>
  <c r="F635" i="2"/>
  <c r="H635" i="2" s="1"/>
  <c r="J635" i="2" s="1"/>
  <c r="F636" i="2"/>
  <c r="H636" i="2" s="1"/>
  <c r="J636" i="2" s="1"/>
  <c r="F637" i="2"/>
  <c r="H637" i="2" s="1"/>
  <c r="J637" i="2" s="1"/>
  <c r="F638" i="2"/>
  <c r="H638" i="2" s="1"/>
  <c r="J638" i="2" s="1"/>
  <c r="F639" i="2"/>
  <c r="H639" i="2" s="1"/>
  <c r="J639" i="2" s="1"/>
  <c r="F640" i="2"/>
  <c r="H640" i="2" s="1"/>
  <c r="J640" i="2" s="1"/>
  <c r="L640" i="2" s="1"/>
  <c r="F641" i="2"/>
  <c r="H641" i="2" s="1"/>
  <c r="J641" i="2" s="1"/>
  <c r="L641" i="2" s="1"/>
  <c r="F642" i="2"/>
  <c r="H642" i="2" s="1"/>
  <c r="J642" i="2" s="1"/>
  <c r="L642" i="2" s="1"/>
  <c r="F643" i="2"/>
  <c r="H643" i="2" s="1"/>
  <c r="J643" i="2" s="1"/>
  <c r="L643" i="2" s="1"/>
  <c r="F644" i="2"/>
  <c r="H644" i="2" s="1"/>
  <c r="J644" i="2" s="1"/>
  <c r="L644" i="2" s="1"/>
  <c r="F645" i="2"/>
  <c r="H645" i="2" s="1"/>
  <c r="J645" i="2" s="1"/>
  <c r="L645" i="2" s="1"/>
  <c r="F646" i="2"/>
  <c r="H646" i="2" s="1"/>
  <c r="F647" i="2"/>
  <c r="H647" i="2" s="1"/>
  <c r="J647" i="2" s="1"/>
  <c r="L647" i="2" s="1"/>
  <c r="F648" i="2"/>
  <c r="H648" i="2" s="1"/>
  <c r="J648" i="2" s="1"/>
  <c r="L648" i="2" s="1"/>
  <c r="F649" i="2"/>
  <c r="H649" i="2" s="1"/>
  <c r="J649" i="2" s="1"/>
  <c r="L649" i="2" s="1"/>
  <c r="F650" i="2"/>
  <c r="H650" i="2" s="1"/>
  <c r="J650" i="2" s="1"/>
  <c r="L650" i="2" s="1"/>
  <c r="F651" i="2"/>
  <c r="H651" i="2" s="1"/>
  <c r="J651" i="2" s="1"/>
  <c r="L651" i="2" s="1"/>
  <c r="F616" i="2"/>
  <c r="H616" i="2" s="1"/>
  <c r="J616" i="2" s="1"/>
  <c r="L616" i="2" s="1"/>
  <c r="E615" i="2"/>
  <c r="F607" i="2"/>
  <c r="H607" i="2" s="1"/>
  <c r="J607" i="2" s="1"/>
  <c r="L607" i="2" s="1"/>
  <c r="F608" i="2"/>
  <c r="H608" i="2" s="1"/>
  <c r="J608" i="2" s="1"/>
  <c r="L608" i="2" s="1"/>
  <c r="F609" i="2"/>
  <c r="H609" i="2" s="1"/>
  <c r="J609" i="2" s="1"/>
  <c r="L609" i="2" s="1"/>
  <c r="F610" i="2"/>
  <c r="H610" i="2" s="1"/>
  <c r="J610" i="2" s="1"/>
  <c r="L610" i="2" s="1"/>
  <c r="F611" i="2"/>
  <c r="H611" i="2" s="1"/>
  <c r="J611" i="2" s="1"/>
  <c r="L611" i="2" s="1"/>
  <c r="F612" i="2"/>
  <c r="H612" i="2" s="1"/>
  <c r="J612" i="2" s="1"/>
  <c r="L612" i="2" s="1"/>
  <c r="F613" i="2"/>
  <c r="H613" i="2" s="1"/>
  <c r="J613" i="2" s="1"/>
  <c r="L613" i="2" s="1"/>
  <c r="F614" i="2"/>
  <c r="H614" i="2" s="1"/>
  <c r="J614" i="2" s="1"/>
  <c r="L614" i="2" s="1"/>
  <c r="F606" i="2"/>
  <c r="H606" i="2" s="1"/>
  <c r="J606" i="2" s="1"/>
  <c r="L606" i="2" s="1"/>
  <c r="E605" i="2"/>
  <c r="D605" i="2"/>
  <c r="F599" i="2"/>
  <c r="H599" i="2" s="1"/>
  <c r="J599" i="2" s="1"/>
  <c r="L599" i="2" s="1"/>
  <c r="F600" i="2"/>
  <c r="H600" i="2" s="1"/>
  <c r="J600" i="2" s="1"/>
  <c r="L600" i="2" s="1"/>
  <c r="F601" i="2"/>
  <c r="H601" i="2" s="1"/>
  <c r="J601" i="2" s="1"/>
  <c r="L601" i="2" s="1"/>
  <c r="F602" i="2"/>
  <c r="H602" i="2" s="1"/>
  <c r="J602" i="2" s="1"/>
  <c r="L602" i="2" s="1"/>
  <c r="F603" i="2"/>
  <c r="H603" i="2" s="1"/>
  <c r="J603" i="2" s="1"/>
  <c r="L603" i="2" s="1"/>
  <c r="F604" i="2"/>
  <c r="H604" i="2" s="1"/>
  <c r="J604" i="2" s="1"/>
  <c r="L604" i="2" s="1"/>
  <c r="F595" i="2"/>
  <c r="H595" i="2" s="1"/>
  <c r="J595" i="2" s="1"/>
  <c r="L595" i="2" s="1"/>
  <c r="F596" i="2"/>
  <c r="H596" i="2" s="1"/>
  <c r="J596" i="2" s="1"/>
  <c r="L596" i="2" s="1"/>
  <c r="F597" i="2"/>
  <c r="H597" i="2" s="1"/>
  <c r="J597" i="2" s="1"/>
  <c r="L597" i="2" s="1"/>
  <c r="E594" i="2"/>
  <c r="F580" i="2"/>
  <c r="H580" i="2" s="1"/>
  <c r="J580" i="2" s="1"/>
  <c r="L580" i="2" s="1"/>
  <c r="F581" i="2"/>
  <c r="H581" i="2" s="1"/>
  <c r="J581" i="2" s="1"/>
  <c r="L581" i="2" s="1"/>
  <c r="F582" i="2"/>
  <c r="H582" i="2" s="1"/>
  <c r="J582" i="2" s="1"/>
  <c r="L582" i="2" s="1"/>
  <c r="F583" i="2"/>
  <c r="H583" i="2" s="1"/>
  <c r="J583" i="2" s="1"/>
  <c r="L583" i="2" s="1"/>
  <c r="F584" i="2"/>
  <c r="H584" i="2" s="1"/>
  <c r="J584" i="2" s="1"/>
  <c r="L584" i="2" s="1"/>
  <c r="F585" i="2"/>
  <c r="H585" i="2" s="1"/>
  <c r="J585" i="2" s="1"/>
  <c r="L585" i="2" s="1"/>
  <c r="F586" i="2"/>
  <c r="H586" i="2" s="1"/>
  <c r="J586" i="2" s="1"/>
  <c r="L586" i="2" s="1"/>
  <c r="F587" i="2"/>
  <c r="H587" i="2" s="1"/>
  <c r="J587" i="2" s="1"/>
  <c r="L587" i="2" s="1"/>
  <c r="F588" i="2"/>
  <c r="H588" i="2" s="1"/>
  <c r="J588" i="2" s="1"/>
  <c r="L588" i="2" s="1"/>
  <c r="F589" i="2"/>
  <c r="H589" i="2" s="1"/>
  <c r="J589" i="2" s="1"/>
  <c r="L589" i="2" s="1"/>
  <c r="F590" i="2"/>
  <c r="H590" i="2" s="1"/>
  <c r="J590" i="2" s="1"/>
  <c r="L590" i="2" s="1"/>
  <c r="F591" i="2"/>
  <c r="H591" i="2" s="1"/>
  <c r="J591" i="2" s="1"/>
  <c r="L591" i="2" s="1"/>
  <c r="F592" i="2"/>
  <c r="H592" i="2" s="1"/>
  <c r="J592" i="2" s="1"/>
  <c r="L592" i="2" s="1"/>
  <c r="F593" i="2"/>
  <c r="H593" i="2" s="1"/>
  <c r="J593" i="2" s="1"/>
  <c r="L593" i="2" s="1"/>
  <c r="F579" i="2"/>
  <c r="H579" i="2" s="1"/>
  <c r="J579" i="2" s="1"/>
  <c r="L579" i="2" s="1"/>
  <c r="E578" i="2"/>
  <c r="F561" i="2"/>
  <c r="H561" i="2" s="1"/>
  <c r="J561" i="2" s="1"/>
  <c r="L561" i="2" s="1"/>
  <c r="F563" i="2"/>
  <c r="H563" i="2" s="1"/>
  <c r="J563" i="2" s="1"/>
  <c r="L563" i="2" s="1"/>
  <c r="F565" i="2"/>
  <c r="H565" i="2" s="1"/>
  <c r="J565" i="2" s="1"/>
  <c r="L565" i="2" s="1"/>
  <c r="F555" i="2"/>
  <c r="H555" i="2" s="1"/>
  <c r="J555" i="2" s="1"/>
  <c r="L555" i="2" s="1"/>
  <c r="F556" i="2"/>
  <c r="H556" i="2" s="1"/>
  <c r="J556" i="2" s="1"/>
  <c r="L556" i="2" s="1"/>
  <c r="F531" i="2"/>
  <c r="H531" i="2" s="1"/>
  <c r="J531" i="2" s="1"/>
  <c r="L531" i="2" s="1"/>
  <c r="F533" i="2"/>
  <c r="H533" i="2" s="1"/>
  <c r="J533" i="2" s="1"/>
  <c r="L533" i="2" s="1"/>
  <c r="F534" i="2"/>
  <c r="H534" i="2" s="1"/>
  <c r="J534" i="2" s="1"/>
  <c r="L534" i="2" s="1"/>
  <c r="F535" i="2"/>
  <c r="H535" i="2" s="1"/>
  <c r="J535" i="2" s="1"/>
  <c r="L535" i="2" s="1"/>
  <c r="F536" i="2"/>
  <c r="H536" i="2" s="1"/>
  <c r="J536" i="2" s="1"/>
  <c r="L536" i="2" s="1"/>
  <c r="F538" i="2"/>
  <c r="H538" i="2" s="1"/>
  <c r="J538" i="2" s="1"/>
  <c r="L538" i="2" s="1"/>
  <c r="F539" i="2"/>
  <c r="H539" i="2" s="1"/>
  <c r="J539" i="2" s="1"/>
  <c r="L539" i="2" s="1"/>
  <c r="F540" i="2"/>
  <c r="H540" i="2" s="1"/>
  <c r="J540" i="2" s="1"/>
  <c r="L540" i="2" s="1"/>
  <c r="F541" i="2"/>
  <c r="H541" i="2" s="1"/>
  <c r="J541" i="2" s="1"/>
  <c r="L541" i="2" s="1"/>
  <c r="F542" i="2"/>
  <c r="H542" i="2" s="1"/>
  <c r="J542" i="2" s="1"/>
  <c r="L542" i="2" s="1"/>
  <c r="F543" i="2"/>
  <c r="H543" i="2" s="1"/>
  <c r="J543" i="2" s="1"/>
  <c r="L543" i="2" s="1"/>
  <c r="F544" i="2"/>
  <c r="H544" i="2" s="1"/>
  <c r="J544" i="2" s="1"/>
  <c r="L544" i="2" s="1"/>
  <c r="F545" i="2"/>
  <c r="H545" i="2" s="1"/>
  <c r="J545" i="2" s="1"/>
  <c r="L545" i="2" s="1"/>
  <c r="F546" i="2"/>
  <c r="H546" i="2" s="1"/>
  <c r="J546" i="2" s="1"/>
  <c r="L546" i="2" s="1"/>
  <c r="F547" i="2"/>
  <c r="H547" i="2" s="1"/>
  <c r="J547" i="2" s="1"/>
  <c r="L547" i="2" s="1"/>
  <c r="F548" i="2"/>
  <c r="H548" i="2" s="1"/>
  <c r="J548" i="2" s="1"/>
  <c r="L548" i="2" s="1"/>
  <c r="F550" i="2"/>
  <c r="H550" i="2" s="1"/>
  <c r="J550" i="2" s="1"/>
  <c r="L550" i="2" s="1"/>
  <c r="F551" i="2"/>
  <c r="H551" i="2" s="1"/>
  <c r="J551" i="2" s="1"/>
  <c r="L551" i="2" s="1"/>
  <c r="F526" i="2"/>
  <c r="F520" i="2"/>
  <c r="H520" i="2" s="1"/>
  <c r="J520" i="2" s="1"/>
  <c r="L520" i="2" s="1"/>
  <c r="F521" i="2"/>
  <c r="H521" i="2" s="1"/>
  <c r="J521" i="2" s="1"/>
  <c r="L521" i="2" s="1"/>
  <c r="F514" i="2"/>
  <c r="H514" i="2" s="1"/>
  <c r="J514" i="2" s="1"/>
  <c r="L514" i="2" s="1"/>
  <c r="F515" i="2"/>
  <c r="H515" i="2" s="1"/>
  <c r="J515" i="2" s="1"/>
  <c r="L515" i="2" s="1"/>
  <c r="F516" i="2"/>
  <c r="H516" i="2" s="1"/>
  <c r="J516" i="2" s="1"/>
  <c r="L516" i="2" s="1"/>
  <c r="F482" i="2"/>
  <c r="H482" i="2" s="1"/>
  <c r="J482" i="2" s="1"/>
  <c r="L482" i="2" s="1"/>
  <c r="F483" i="2"/>
  <c r="H483" i="2" s="1"/>
  <c r="J483" i="2" s="1"/>
  <c r="L483" i="2" s="1"/>
  <c r="F484" i="2"/>
  <c r="H484" i="2" s="1"/>
  <c r="J484" i="2" s="1"/>
  <c r="L484" i="2" s="1"/>
  <c r="F486" i="2"/>
  <c r="H486" i="2" s="1"/>
  <c r="J486" i="2" s="1"/>
  <c r="L486" i="2" s="1"/>
  <c r="F475" i="2"/>
  <c r="H475" i="2" s="1"/>
  <c r="J475" i="2" s="1"/>
  <c r="L475" i="2" s="1"/>
  <c r="F477" i="2"/>
  <c r="H477" i="2" s="1"/>
  <c r="J477" i="2" s="1"/>
  <c r="L477" i="2" s="1"/>
  <c r="F445" i="2"/>
  <c r="H445" i="2" s="1"/>
  <c r="J445" i="2" s="1"/>
  <c r="L445" i="2" s="1"/>
  <c r="F446" i="2"/>
  <c r="H446" i="2" s="1"/>
  <c r="J446" i="2" s="1"/>
  <c r="L446" i="2" s="1"/>
  <c r="F448" i="2"/>
  <c r="H448" i="2" s="1"/>
  <c r="J448" i="2" s="1"/>
  <c r="L448" i="2" s="1"/>
  <c r="F449" i="2"/>
  <c r="H449" i="2" s="1"/>
  <c r="J449" i="2" s="1"/>
  <c r="L449" i="2" s="1"/>
  <c r="F450" i="2"/>
  <c r="H450" i="2" s="1"/>
  <c r="J450" i="2" s="1"/>
  <c r="L450" i="2" s="1"/>
  <c r="F451" i="2"/>
  <c r="H451" i="2" s="1"/>
  <c r="J451" i="2" s="1"/>
  <c r="L451" i="2" s="1"/>
  <c r="F452" i="2"/>
  <c r="H452" i="2" s="1"/>
  <c r="J452" i="2" s="1"/>
  <c r="L452" i="2" s="1"/>
  <c r="F453" i="2"/>
  <c r="H453" i="2" s="1"/>
  <c r="J453" i="2" s="1"/>
  <c r="L453" i="2" s="1"/>
  <c r="F454" i="2"/>
  <c r="H454" i="2" s="1"/>
  <c r="J454" i="2" s="1"/>
  <c r="L454" i="2" s="1"/>
  <c r="F456" i="2"/>
  <c r="H456" i="2" s="1"/>
  <c r="J456" i="2" s="1"/>
  <c r="L456" i="2" s="1"/>
  <c r="F457" i="2"/>
  <c r="H457" i="2" s="1"/>
  <c r="J457" i="2" s="1"/>
  <c r="L457" i="2" s="1"/>
  <c r="F458" i="2"/>
  <c r="H458" i="2" s="1"/>
  <c r="J458" i="2" s="1"/>
  <c r="L458" i="2" s="1"/>
  <c r="F459" i="2"/>
  <c r="H459" i="2" s="1"/>
  <c r="J459" i="2" s="1"/>
  <c r="L459" i="2" s="1"/>
  <c r="F461" i="2"/>
  <c r="H461" i="2" s="1"/>
  <c r="J461" i="2" s="1"/>
  <c r="L461" i="2" s="1"/>
  <c r="F462" i="2"/>
  <c r="H462" i="2" s="1"/>
  <c r="J462" i="2" s="1"/>
  <c r="L462" i="2" s="1"/>
  <c r="F463" i="2"/>
  <c r="H463" i="2" s="1"/>
  <c r="J463" i="2" s="1"/>
  <c r="L463" i="2" s="1"/>
  <c r="F464" i="2"/>
  <c r="H464" i="2" s="1"/>
  <c r="J464" i="2" s="1"/>
  <c r="L464" i="2" s="1"/>
  <c r="F466" i="2"/>
  <c r="H466" i="2" s="1"/>
  <c r="J466" i="2" s="1"/>
  <c r="L466" i="2" s="1"/>
  <c r="F468" i="2"/>
  <c r="H468" i="2" s="1"/>
  <c r="J468" i="2" s="1"/>
  <c r="L468" i="2" s="1"/>
  <c r="F469" i="2"/>
  <c r="H469" i="2" s="1"/>
  <c r="J469" i="2" s="1"/>
  <c r="L469" i="2" s="1"/>
  <c r="F470" i="2"/>
  <c r="H470" i="2" s="1"/>
  <c r="J470" i="2" s="1"/>
  <c r="L470" i="2" s="1"/>
  <c r="F443" i="2"/>
  <c r="H443" i="2" s="1"/>
  <c r="J443" i="2" s="1"/>
  <c r="L443" i="2" s="1"/>
  <c r="F444" i="2"/>
  <c r="H444" i="2" s="1"/>
  <c r="J444" i="2" s="1"/>
  <c r="L444" i="2" s="1"/>
  <c r="F420" i="2"/>
  <c r="H420" i="2" s="1"/>
  <c r="J420" i="2" s="1"/>
  <c r="L420" i="2" s="1"/>
  <c r="F421" i="2"/>
  <c r="H421" i="2" s="1"/>
  <c r="J421" i="2" s="1"/>
  <c r="L421" i="2" s="1"/>
  <c r="F422" i="2"/>
  <c r="H422" i="2" s="1"/>
  <c r="J422" i="2" s="1"/>
  <c r="L422" i="2" s="1"/>
  <c r="F425" i="2"/>
  <c r="H425" i="2" s="1"/>
  <c r="J425" i="2" s="1"/>
  <c r="L425" i="2" s="1"/>
  <c r="F426" i="2"/>
  <c r="H426" i="2" s="1"/>
  <c r="J426" i="2" s="1"/>
  <c r="L426" i="2" s="1"/>
  <c r="F428" i="2"/>
  <c r="H428" i="2" s="1"/>
  <c r="J428" i="2" s="1"/>
  <c r="L428" i="2" s="1"/>
  <c r="F430" i="2"/>
  <c r="H430" i="2" s="1"/>
  <c r="J430" i="2" s="1"/>
  <c r="L430" i="2" s="1"/>
  <c r="F431" i="2"/>
  <c r="H431" i="2" s="1"/>
  <c r="J431" i="2" s="1"/>
  <c r="L431" i="2" s="1"/>
  <c r="F432" i="2"/>
  <c r="H432" i="2" s="1"/>
  <c r="J432" i="2" s="1"/>
  <c r="L432" i="2" s="1"/>
  <c r="F433" i="2"/>
  <c r="H433" i="2" s="1"/>
  <c r="J433" i="2" s="1"/>
  <c r="L433" i="2" s="1"/>
  <c r="F434" i="2"/>
  <c r="H434" i="2" s="1"/>
  <c r="J434" i="2" s="1"/>
  <c r="L434" i="2" s="1"/>
  <c r="F435" i="2"/>
  <c r="H435" i="2" s="1"/>
  <c r="J435" i="2" s="1"/>
  <c r="L435" i="2" s="1"/>
  <c r="F437" i="2"/>
  <c r="H437" i="2" s="1"/>
  <c r="J437" i="2" s="1"/>
  <c r="L437" i="2" s="1"/>
  <c r="F387" i="2"/>
  <c r="H387" i="2" s="1"/>
  <c r="J387" i="2" s="1"/>
  <c r="L387" i="2" s="1"/>
  <c r="F388" i="2"/>
  <c r="H388" i="2" s="1"/>
  <c r="J388" i="2" s="1"/>
  <c r="L388" i="2" s="1"/>
  <c r="F389" i="2"/>
  <c r="H389" i="2" s="1"/>
  <c r="J389" i="2" s="1"/>
  <c r="L389" i="2" s="1"/>
  <c r="F390" i="2"/>
  <c r="H390" i="2" s="1"/>
  <c r="J390" i="2" s="1"/>
  <c r="L390" i="2" s="1"/>
  <c r="F392" i="2"/>
  <c r="H392" i="2" s="1"/>
  <c r="J392" i="2" s="1"/>
  <c r="L392" i="2" s="1"/>
  <c r="F393" i="2"/>
  <c r="H393" i="2" s="1"/>
  <c r="J393" i="2" s="1"/>
  <c r="L393" i="2" s="1"/>
  <c r="F394" i="2"/>
  <c r="H394" i="2" s="1"/>
  <c r="J394" i="2" s="1"/>
  <c r="L394" i="2" s="1"/>
  <c r="F395" i="2"/>
  <c r="H395" i="2" s="1"/>
  <c r="J395" i="2" s="1"/>
  <c r="L395" i="2" s="1"/>
  <c r="F396" i="2"/>
  <c r="H396" i="2" s="1"/>
  <c r="J396" i="2" s="1"/>
  <c r="L396" i="2" s="1"/>
  <c r="F397" i="2"/>
  <c r="H397" i="2" s="1"/>
  <c r="J397" i="2" s="1"/>
  <c r="L397" i="2" s="1"/>
  <c r="F398" i="2"/>
  <c r="H398" i="2" s="1"/>
  <c r="J398" i="2" s="1"/>
  <c r="L398" i="2" s="1"/>
  <c r="F400" i="2"/>
  <c r="H400" i="2" s="1"/>
  <c r="J400" i="2" s="1"/>
  <c r="L400" i="2" s="1"/>
  <c r="F401" i="2"/>
  <c r="H401" i="2" s="1"/>
  <c r="J401" i="2" s="1"/>
  <c r="L401" i="2" s="1"/>
  <c r="F402" i="2"/>
  <c r="H402" i="2" s="1"/>
  <c r="J402" i="2" s="1"/>
  <c r="L402" i="2" s="1"/>
  <c r="F403" i="2"/>
  <c r="H403" i="2" s="1"/>
  <c r="J403" i="2" s="1"/>
  <c r="L403" i="2" s="1"/>
  <c r="F405" i="2"/>
  <c r="H405" i="2" s="1"/>
  <c r="J405" i="2" s="1"/>
  <c r="L405" i="2" s="1"/>
  <c r="F406" i="2"/>
  <c r="H406" i="2" s="1"/>
  <c r="J406" i="2" s="1"/>
  <c r="L406" i="2" s="1"/>
  <c r="F407" i="2"/>
  <c r="H407" i="2" s="1"/>
  <c r="J407" i="2" s="1"/>
  <c r="L407" i="2" s="1"/>
  <c r="F409" i="2"/>
  <c r="H409" i="2" s="1"/>
  <c r="J409" i="2" s="1"/>
  <c r="L409" i="2" s="1"/>
  <c r="F410" i="2"/>
  <c r="H410" i="2" s="1"/>
  <c r="J410" i="2" s="1"/>
  <c r="L410" i="2" s="1"/>
  <c r="F411" i="2"/>
  <c r="H411" i="2" s="1"/>
  <c r="J411" i="2" s="1"/>
  <c r="L411" i="2" s="1"/>
  <c r="F413" i="2"/>
  <c r="H413" i="2" s="1"/>
  <c r="J413" i="2" s="1"/>
  <c r="L413" i="2" s="1"/>
  <c r="F414" i="2"/>
  <c r="H414" i="2" s="1"/>
  <c r="J414" i="2" s="1"/>
  <c r="L414" i="2" s="1"/>
  <c r="F415" i="2"/>
  <c r="H415" i="2" s="1"/>
  <c r="F416" i="2"/>
  <c r="H416" i="2" s="1"/>
  <c r="J416" i="2" s="1"/>
  <c r="L416" i="2" s="1"/>
  <c r="F377" i="2"/>
  <c r="H377" i="2" s="1"/>
  <c r="J377" i="2" s="1"/>
  <c r="L377" i="2" s="1"/>
  <c r="F378" i="2"/>
  <c r="H378" i="2" s="1"/>
  <c r="J378" i="2" s="1"/>
  <c r="L378" i="2" s="1"/>
  <c r="F380" i="2"/>
  <c r="H380" i="2" s="1"/>
  <c r="J380" i="2" s="1"/>
  <c r="L380" i="2" s="1"/>
  <c r="F382" i="2"/>
  <c r="H382" i="2" s="1"/>
  <c r="J382" i="2" s="1"/>
  <c r="L382" i="2" s="1"/>
  <c r="F368" i="2"/>
  <c r="H368" i="2" s="1"/>
  <c r="J368" i="2" s="1"/>
  <c r="L368" i="2" s="1"/>
  <c r="F370" i="2"/>
  <c r="H370" i="2" s="1"/>
  <c r="J370" i="2" s="1"/>
  <c r="L370" i="2" s="1"/>
  <c r="F372" i="2"/>
  <c r="H372" i="2" s="1"/>
  <c r="J372" i="2" s="1"/>
  <c r="L372" i="2" s="1"/>
  <c r="F337" i="2"/>
  <c r="H337" i="2" s="1"/>
  <c r="J337" i="2" s="1"/>
  <c r="L337" i="2" s="1"/>
  <c r="F338" i="2"/>
  <c r="H338" i="2" s="1"/>
  <c r="J338" i="2" s="1"/>
  <c r="L338" i="2" s="1"/>
  <c r="F339" i="2"/>
  <c r="H339" i="2" s="1"/>
  <c r="J339" i="2" s="1"/>
  <c r="L339" i="2" s="1"/>
  <c r="F340" i="2"/>
  <c r="H340" i="2" s="1"/>
  <c r="J340" i="2" s="1"/>
  <c r="L340" i="2" s="1"/>
  <c r="F342" i="2"/>
  <c r="H342" i="2" s="1"/>
  <c r="J342" i="2" s="1"/>
  <c r="L342" i="2" s="1"/>
  <c r="F344" i="2"/>
  <c r="H344" i="2" s="1"/>
  <c r="J344" i="2" s="1"/>
  <c r="L344" i="2" s="1"/>
  <c r="F345" i="2"/>
  <c r="H345" i="2" s="1"/>
  <c r="J345" i="2" s="1"/>
  <c r="L345" i="2" s="1"/>
  <c r="F346" i="2"/>
  <c r="H346" i="2" s="1"/>
  <c r="J346" i="2" s="1"/>
  <c r="L346" i="2" s="1"/>
  <c r="F347" i="2"/>
  <c r="H347" i="2" s="1"/>
  <c r="J347" i="2" s="1"/>
  <c r="L347" i="2" s="1"/>
  <c r="F348" i="2"/>
  <c r="H348" i="2" s="1"/>
  <c r="J348" i="2" s="1"/>
  <c r="L348" i="2" s="1"/>
  <c r="F350" i="2"/>
  <c r="H350" i="2" s="1"/>
  <c r="J350" i="2" s="1"/>
  <c r="L350" i="2" s="1"/>
  <c r="F352" i="2"/>
  <c r="H352" i="2" s="1"/>
  <c r="J352" i="2" s="1"/>
  <c r="L352" i="2" s="1"/>
  <c r="F354" i="2"/>
  <c r="H354" i="2" s="1"/>
  <c r="J354" i="2" s="1"/>
  <c r="L354" i="2" s="1"/>
  <c r="F356" i="2"/>
  <c r="H356" i="2" s="1"/>
  <c r="J356" i="2" s="1"/>
  <c r="L356" i="2" s="1"/>
  <c r="F357" i="2"/>
  <c r="H357" i="2" s="1"/>
  <c r="J357" i="2" s="1"/>
  <c r="L357" i="2" s="1"/>
  <c r="F358" i="2"/>
  <c r="H358" i="2" s="1"/>
  <c r="J358" i="2" s="1"/>
  <c r="L358" i="2" s="1"/>
  <c r="F359" i="2"/>
  <c r="H359" i="2" s="1"/>
  <c r="J359" i="2" s="1"/>
  <c r="L359" i="2" s="1"/>
  <c r="F360" i="2"/>
  <c r="H360" i="2" s="1"/>
  <c r="J360" i="2" s="1"/>
  <c r="L360" i="2" s="1"/>
  <c r="F361" i="2"/>
  <c r="H361" i="2" s="1"/>
  <c r="J361" i="2" s="1"/>
  <c r="L361" i="2" s="1"/>
  <c r="F331" i="2"/>
  <c r="H331" i="2" s="1"/>
  <c r="J331" i="2" s="1"/>
  <c r="L331" i="2" s="1"/>
  <c r="F332" i="2"/>
  <c r="H332" i="2" s="1"/>
  <c r="J332" i="2" s="1"/>
  <c r="L332" i="2" s="1"/>
  <c r="F326" i="2"/>
  <c r="H326" i="2" s="1"/>
  <c r="J326" i="2" s="1"/>
  <c r="L326" i="2" s="1"/>
  <c r="F328" i="2"/>
  <c r="H328" i="2" s="1"/>
  <c r="J328" i="2" s="1"/>
  <c r="L328" i="2" s="1"/>
  <c r="F316" i="2"/>
  <c r="H316" i="2" s="1"/>
  <c r="J316" i="2" s="1"/>
  <c r="L316" i="2" s="1"/>
  <c r="F317" i="2"/>
  <c r="H317" i="2" s="1"/>
  <c r="J317" i="2" s="1"/>
  <c r="L317" i="2" s="1"/>
  <c r="F318" i="2"/>
  <c r="H318" i="2" s="1"/>
  <c r="J318" i="2" s="1"/>
  <c r="L318" i="2" s="1"/>
  <c r="F319" i="2"/>
  <c r="H319" i="2" s="1"/>
  <c r="J319" i="2" s="1"/>
  <c r="L319" i="2" s="1"/>
  <c r="F321" i="2"/>
  <c r="H321" i="2" s="1"/>
  <c r="J321" i="2" s="1"/>
  <c r="L321" i="2" s="1"/>
  <c r="F309" i="2"/>
  <c r="H309" i="2" s="1"/>
  <c r="J309" i="2" s="1"/>
  <c r="L309" i="2" s="1"/>
  <c r="F310" i="2"/>
  <c r="H310" i="2" s="1"/>
  <c r="J310" i="2" s="1"/>
  <c r="L310" i="2" s="1"/>
  <c r="F311" i="2"/>
  <c r="H311" i="2" s="1"/>
  <c r="J311" i="2" s="1"/>
  <c r="L311" i="2" s="1"/>
  <c r="F312" i="2"/>
  <c r="H312" i="2" s="1"/>
  <c r="J312" i="2" s="1"/>
  <c r="L312" i="2" s="1"/>
  <c r="F301" i="2"/>
  <c r="H301" i="2" s="1"/>
  <c r="J301" i="2" s="1"/>
  <c r="L301" i="2" s="1"/>
  <c r="F302" i="2"/>
  <c r="H302" i="2" s="1"/>
  <c r="J302" i="2" s="1"/>
  <c r="L302" i="2" s="1"/>
  <c r="F304" i="2"/>
  <c r="H304" i="2" s="1"/>
  <c r="J304" i="2" s="1"/>
  <c r="L304" i="2" s="1"/>
  <c r="F305" i="2"/>
  <c r="H305" i="2" s="1"/>
  <c r="J305" i="2" s="1"/>
  <c r="L305" i="2" s="1"/>
  <c r="F306" i="2"/>
  <c r="H306" i="2" s="1"/>
  <c r="J306" i="2" s="1"/>
  <c r="L306" i="2" s="1"/>
  <c r="F291" i="2"/>
  <c r="H291" i="2" s="1"/>
  <c r="J291" i="2" s="1"/>
  <c r="L291" i="2" s="1"/>
  <c r="F292" i="2"/>
  <c r="H292" i="2" s="1"/>
  <c r="J292" i="2" s="1"/>
  <c r="L292" i="2" s="1"/>
  <c r="F294" i="2"/>
  <c r="H294" i="2" s="1"/>
  <c r="J294" i="2" s="1"/>
  <c r="L294" i="2" s="1"/>
  <c r="F296" i="2"/>
  <c r="H296" i="2" s="1"/>
  <c r="J296" i="2" s="1"/>
  <c r="L296" i="2" s="1"/>
  <c r="F297" i="2"/>
  <c r="H297" i="2" s="1"/>
  <c r="J297" i="2" s="1"/>
  <c r="L297" i="2" s="1"/>
  <c r="F298" i="2"/>
  <c r="H298" i="2" s="1"/>
  <c r="J298" i="2" s="1"/>
  <c r="L298" i="2" s="1"/>
  <c r="F267" i="2"/>
  <c r="H267" i="2" s="1"/>
  <c r="J267" i="2" s="1"/>
  <c r="L267" i="2" s="1"/>
  <c r="F268" i="2"/>
  <c r="H268" i="2" s="1"/>
  <c r="J268" i="2" s="1"/>
  <c r="L268" i="2" s="1"/>
  <c r="F269" i="2"/>
  <c r="H269" i="2" s="1"/>
  <c r="J269" i="2" s="1"/>
  <c r="L269" i="2" s="1"/>
  <c r="F270" i="2"/>
  <c r="H270" i="2" s="1"/>
  <c r="J270" i="2" s="1"/>
  <c r="L270" i="2" s="1"/>
  <c r="F271" i="2"/>
  <c r="H271" i="2" s="1"/>
  <c r="J271" i="2" s="1"/>
  <c r="L271" i="2" s="1"/>
  <c r="F272" i="2"/>
  <c r="H272" i="2" s="1"/>
  <c r="J272" i="2" s="1"/>
  <c r="L272" i="2" s="1"/>
  <c r="F273" i="2"/>
  <c r="H273" i="2" s="1"/>
  <c r="J273" i="2" s="1"/>
  <c r="L273" i="2" s="1"/>
  <c r="F274" i="2"/>
  <c r="H274" i="2" s="1"/>
  <c r="J274" i="2" s="1"/>
  <c r="L274" i="2" s="1"/>
  <c r="F275" i="2"/>
  <c r="H275" i="2" s="1"/>
  <c r="J275" i="2" s="1"/>
  <c r="L275" i="2" s="1"/>
  <c r="F276" i="2"/>
  <c r="H276" i="2" s="1"/>
  <c r="J276" i="2" s="1"/>
  <c r="L276" i="2" s="1"/>
  <c r="F277" i="2"/>
  <c r="H277" i="2" s="1"/>
  <c r="J277" i="2" s="1"/>
  <c r="L277" i="2" s="1"/>
  <c r="F278" i="2"/>
  <c r="H278" i="2" s="1"/>
  <c r="J278" i="2" s="1"/>
  <c r="L278" i="2" s="1"/>
  <c r="F279" i="2"/>
  <c r="H279" i="2" s="1"/>
  <c r="J279" i="2" s="1"/>
  <c r="L279" i="2" s="1"/>
  <c r="F280" i="2"/>
  <c r="H280" i="2" s="1"/>
  <c r="J280" i="2" s="1"/>
  <c r="L280" i="2" s="1"/>
  <c r="F281" i="2"/>
  <c r="H281" i="2" s="1"/>
  <c r="J281" i="2" s="1"/>
  <c r="L281" i="2" s="1"/>
  <c r="F282" i="2"/>
  <c r="H282" i="2" s="1"/>
  <c r="J282" i="2" s="1"/>
  <c r="L282" i="2" s="1"/>
  <c r="F283" i="2"/>
  <c r="H283" i="2" s="1"/>
  <c r="J283" i="2" s="1"/>
  <c r="L283" i="2" s="1"/>
  <c r="F256" i="2"/>
  <c r="H256" i="2" s="1"/>
  <c r="J256" i="2" s="1"/>
  <c r="L256" i="2" s="1"/>
  <c r="F257" i="2"/>
  <c r="H257" i="2" s="1"/>
  <c r="J257" i="2" s="1"/>
  <c r="L257" i="2" s="1"/>
  <c r="F258" i="2"/>
  <c r="H258" i="2" s="1"/>
  <c r="J258" i="2" s="1"/>
  <c r="L258" i="2" s="1"/>
  <c r="F260" i="2"/>
  <c r="H260" i="2" s="1"/>
  <c r="J260" i="2" s="1"/>
  <c r="L260" i="2" s="1"/>
  <c r="F261" i="2"/>
  <c r="H261" i="2" s="1"/>
  <c r="J261" i="2" s="1"/>
  <c r="L261" i="2" s="1"/>
  <c r="F262" i="2"/>
  <c r="H262" i="2" s="1"/>
  <c r="J262" i="2" s="1"/>
  <c r="L262" i="2" s="1"/>
  <c r="F242" i="2"/>
  <c r="H242" i="2" s="1"/>
  <c r="J242" i="2" s="1"/>
  <c r="L242" i="2" s="1"/>
  <c r="F243" i="2"/>
  <c r="H243" i="2" s="1"/>
  <c r="J243" i="2" s="1"/>
  <c r="L243" i="2" s="1"/>
  <c r="F244" i="2"/>
  <c r="H244" i="2" s="1"/>
  <c r="J244" i="2" s="1"/>
  <c r="L244" i="2" s="1"/>
  <c r="F246" i="2"/>
  <c r="H246" i="2" s="1"/>
  <c r="J246" i="2" s="1"/>
  <c r="L246" i="2" s="1"/>
  <c r="F247" i="2"/>
  <c r="H247" i="2" s="1"/>
  <c r="J247" i="2" s="1"/>
  <c r="L247" i="2" s="1"/>
  <c r="F248" i="2"/>
  <c r="H248" i="2" s="1"/>
  <c r="J248" i="2" s="1"/>
  <c r="L248" i="2" s="1"/>
  <c r="F249" i="2"/>
  <c r="H249" i="2" s="1"/>
  <c r="J249" i="2" s="1"/>
  <c r="L249" i="2" s="1"/>
  <c r="F250" i="2"/>
  <c r="H250" i="2" s="1"/>
  <c r="J250" i="2" s="1"/>
  <c r="L250" i="2" s="1"/>
  <c r="F251" i="2"/>
  <c r="H251" i="2" s="1"/>
  <c r="J251" i="2" s="1"/>
  <c r="L251" i="2" s="1"/>
  <c r="F252" i="2"/>
  <c r="H252" i="2" s="1"/>
  <c r="J252" i="2" s="1"/>
  <c r="L252" i="2" s="1"/>
  <c r="F253" i="2"/>
  <c r="H253" i="2" s="1"/>
  <c r="J253" i="2" s="1"/>
  <c r="L253" i="2" s="1"/>
  <c r="F254" i="2"/>
  <c r="H254" i="2" s="1"/>
  <c r="J254" i="2" s="1"/>
  <c r="L254" i="2" s="1"/>
  <c r="F220" i="2"/>
  <c r="H220" i="2" s="1"/>
  <c r="J220" i="2" s="1"/>
  <c r="L220" i="2" s="1"/>
  <c r="F221" i="2"/>
  <c r="H221" i="2" s="1"/>
  <c r="J221" i="2" s="1"/>
  <c r="L221" i="2" s="1"/>
  <c r="F222" i="2"/>
  <c r="H222" i="2" s="1"/>
  <c r="J222" i="2" s="1"/>
  <c r="L222" i="2" s="1"/>
  <c r="F223" i="2"/>
  <c r="H223" i="2" s="1"/>
  <c r="J223" i="2" s="1"/>
  <c r="L223" i="2" s="1"/>
  <c r="F225" i="2"/>
  <c r="H225" i="2" s="1"/>
  <c r="J225" i="2" s="1"/>
  <c r="L225" i="2" s="1"/>
  <c r="F226" i="2"/>
  <c r="H226" i="2" s="1"/>
  <c r="J226" i="2" s="1"/>
  <c r="L226" i="2" s="1"/>
  <c r="F227" i="2"/>
  <c r="H227" i="2" s="1"/>
  <c r="J227" i="2" s="1"/>
  <c r="L227" i="2" s="1"/>
  <c r="F229" i="2"/>
  <c r="H229" i="2" s="1"/>
  <c r="J229" i="2" s="1"/>
  <c r="L229" i="2" s="1"/>
  <c r="F230" i="2"/>
  <c r="H230" i="2" s="1"/>
  <c r="J230" i="2" s="1"/>
  <c r="L230" i="2" s="1"/>
  <c r="F231" i="2"/>
  <c r="H231" i="2" s="1"/>
  <c r="J231" i="2" s="1"/>
  <c r="L231" i="2" s="1"/>
  <c r="F233" i="2"/>
  <c r="H233" i="2" s="1"/>
  <c r="J233" i="2" s="1"/>
  <c r="L233" i="2" s="1"/>
  <c r="F235" i="2"/>
  <c r="H235" i="2" s="1"/>
  <c r="J235" i="2" s="1"/>
  <c r="L235" i="2" s="1"/>
  <c r="F236" i="2"/>
  <c r="H236" i="2" s="1"/>
  <c r="J236" i="2" s="1"/>
  <c r="L236" i="2" s="1"/>
  <c r="F237" i="2"/>
  <c r="H237" i="2" s="1"/>
  <c r="J237" i="2" s="1"/>
  <c r="L237" i="2" s="1"/>
  <c r="F238" i="2"/>
  <c r="H238" i="2" s="1"/>
  <c r="J238" i="2" s="1"/>
  <c r="L238" i="2" s="1"/>
  <c r="F197" i="2"/>
  <c r="H197" i="2" s="1"/>
  <c r="J197" i="2" s="1"/>
  <c r="L197" i="2" s="1"/>
  <c r="F198" i="2"/>
  <c r="H198" i="2" s="1"/>
  <c r="J198" i="2" s="1"/>
  <c r="L198" i="2" s="1"/>
  <c r="F199" i="2"/>
  <c r="H199" i="2" s="1"/>
  <c r="J199" i="2" s="1"/>
  <c r="L199" i="2" s="1"/>
  <c r="F200" i="2"/>
  <c r="H200" i="2" s="1"/>
  <c r="J200" i="2" s="1"/>
  <c r="L200" i="2" s="1"/>
  <c r="F201" i="2"/>
  <c r="H201" i="2" s="1"/>
  <c r="J201" i="2" s="1"/>
  <c r="L201" i="2" s="1"/>
  <c r="F203" i="2"/>
  <c r="H203" i="2" s="1"/>
  <c r="J203" i="2" s="1"/>
  <c r="L203" i="2" s="1"/>
  <c r="F204" i="2"/>
  <c r="H204" i="2" s="1"/>
  <c r="J204" i="2" s="1"/>
  <c r="L204" i="2" s="1"/>
  <c r="F205" i="2"/>
  <c r="H205" i="2" s="1"/>
  <c r="J205" i="2" s="1"/>
  <c r="L205" i="2" s="1"/>
  <c r="F206" i="2"/>
  <c r="H206" i="2" s="1"/>
  <c r="J206" i="2" s="1"/>
  <c r="L206" i="2" s="1"/>
  <c r="F207" i="2"/>
  <c r="H207" i="2" s="1"/>
  <c r="J207" i="2" s="1"/>
  <c r="L207" i="2" s="1"/>
  <c r="F208" i="2"/>
  <c r="H208" i="2" s="1"/>
  <c r="J208" i="2" s="1"/>
  <c r="L208" i="2" s="1"/>
  <c r="F209" i="2"/>
  <c r="H209" i="2" s="1"/>
  <c r="J209" i="2" s="1"/>
  <c r="L209" i="2" s="1"/>
  <c r="F210" i="2"/>
  <c r="H210" i="2" s="1"/>
  <c r="J210" i="2" s="1"/>
  <c r="L210" i="2" s="1"/>
  <c r="F211" i="2"/>
  <c r="H211" i="2" s="1"/>
  <c r="J211" i="2" s="1"/>
  <c r="L211" i="2" s="1"/>
  <c r="F213" i="2"/>
  <c r="H213" i="2" s="1"/>
  <c r="J213" i="2" s="1"/>
  <c r="L213" i="2" s="1"/>
  <c r="F214" i="2"/>
  <c r="H214" i="2" s="1"/>
  <c r="J214" i="2" s="1"/>
  <c r="L214" i="2" s="1"/>
  <c r="F215" i="2"/>
  <c r="H215" i="2" s="1"/>
  <c r="J215" i="2" s="1"/>
  <c r="L215" i="2" s="1"/>
  <c r="F165" i="2"/>
  <c r="H165" i="2" s="1"/>
  <c r="J165" i="2" s="1"/>
  <c r="L165" i="2" s="1"/>
  <c r="F166" i="2"/>
  <c r="H166" i="2" s="1"/>
  <c r="J166" i="2" s="1"/>
  <c r="L166" i="2" s="1"/>
  <c r="F167" i="2"/>
  <c r="H167" i="2" s="1"/>
  <c r="J167" i="2" s="1"/>
  <c r="L167" i="2" s="1"/>
  <c r="F168" i="2"/>
  <c r="H168" i="2" s="1"/>
  <c r="J168" i="2" s="1"/>
  <c r="L168" i="2" s="1"/>
  <c r="F170" i="2"/>
  <c r="H170" i="2" s="1"/>
  <c r="J170" i="2" s="1"/>
  <c r="L170" i="2" s="1"/>
  <c r="F171" i="2"/>
  <c r="H171" i="2" s="1"/>
  <c r="J171" i="2" s="1"/>
  <c r="L171" i="2" s="1"/>
  <c r="F172" i="2"/>
  <c r="H172" i="2" s="1"/>
  <c r="J172" i="2" s="1"/>
  <c r="L172" i="2" s="1"/>
  <c r="F173" i="2"/>
  <c r="H173" i="2" s="1"/>
  <c r="J173" i="2" s="1"/>
  <c r="L173" i="2" s="1"/>
  <c r="F174" i="2"/>
  <c r="H174" i="2" s="1"/>
  <c r="J174" i="2" s="1"/>
  <c r="L174" i="2" s="1"/>
  <c r="F175" i="2"/>
  <c r="H175" i="2" s="1"/>
  <c r="J175" i="2" s="1"/>
  <c r="L175" i="2" s="1"/>
  <c r="F177" i="2"/>
  <c r="H177" i="2" s="1"/>
  <c r="J177" i="2" s="1"/>
  <c r="L177" i="2" s="1"/>
  <c r="F178" i="2"/>
  <c r="H178" i="2" s="1"/>
  <c r="J178" i="2" s="1"/>
  <c r="L178" i="2" s="1"/>
  <c r="F179" i="2"/>
  <c r="H179" i="2" s="1"/>
  <c r="J179" i="2" s="1"/>
  <c r="L179" i="2" s="1"/>
  <c r="F181" i="2"/>
  <c r="H181" i="2" s="1"/>
  <c r="J181" i="2" s="1"/>
  <c r="L181" i="2" s="1"/>
  <c r="F182" i="2"/>
  <c r="H182" i="2" s="1"/>
  <c r="J182" i="2" s="1"/>
  <c r="L182" i="2" s="1"/>
  <c r="F183" i="2"/>
  <c r="H183" i="2" s="1"/>
  <c r="J183" i="2" s="1"/>
  <c r="L183" i="2" s="1"/>
  <c r="F184" i="2"/>
  <c r="H184" i="2" s="1"/>
  <c r="J184" i="2" s="1"/>
  <c r="L184" i="2" s="1"/>
  <c r="F185" i="2"/>
  <c r="H185" i="2" s="1"/>
  <c r="J185" i="2" s="1"/>
  <c r="L185" i="2" s="1"/>
  <c r="F187" i="2"/>
  <c r="H187" i="2" s="1"/>
  <c r="J187" i="2" s="1"/>
  <c r="L187" i="2" s="1"/>
  <c r="F188" i="2"/>
  <c r="H188" i="2" s="1"/>
  <c r="J188" i="2" s="1"/>
  <c r="L188" i="2" s="1"/>
  <c r="F189" i="2"/>
  <c r="H189" i="2" s="1"/>
  <c r="J189" i="2" s="1"/>
  <c r="L189" i="2" s="1"/>
  <c r="F190" i="2"/>
  <c r="H190" i="2" s="1"/>
  <c r="J190" i="2" s="1"/>
  <c r="L190" i="2" s="1"/>
  <c r="F191" i="2"/>
  <c r="H191" i="2" s="1"/>
  <c r="J191" i="2" s="1"/>
  <c r="L191" i="2" s="1"/>
  <c r="F193" i="2"/>
  <c r="H193" i="2" s="1"/>
  <c r="J193" i="2" s="1"/>
  <c r="L193" i="2" s="1"/>
  <c r="F194" i="2"/>
  <c r="H194" i="2" s="1"/>
  <c r="J194" i="2" s="1"/>
  <c r="L194" i="2" s="1"/>
  <c r="F163" i="2"/>
  <c r="H163" i="2" s="1"/>
  <c r="J163" i="2" s="1"/>
  <c r="L163" i="2" s="1"/>
  <c r="F148" i="2"/>
  <c r="H148" i="2" s="1"/>
  <c r="J148" i="2" s="1"/>
  <c r="L148" i="2" s="1"/>
  <c r="F149" i="2"/>
  <c r="H149" i="2" s="1"/>
  <c r="J149" i="2" s="1"/>
  <c r="L149" i="2" s="1"/>
  <c r="F150" i="2"/>
  <c r="H150" i="2" s="1"/>
  <c r="J150" i="2" s="1"/>
  <c r="L150" i="2" s="1"/>
  <c r="F151" i="2"/>
  <c r="H151" i="2" s="1"/>
  <c r="J151" i="2" s="1"/>
  <c r="L151" i="2" s="1"/>
  <c r="F153" i="2"/>
  <c r="H153" i="2" s="1"/>
  <c r="J153" i="2" s="1"/>
  <c r="L153" i="2" s="1"/>
  <c r="F154" i="2"/>
  <c r="H154" i="2" s="1"/>
  <c r="J154" i="2" s="1"/>
  <c r="L154" i="2" s="1"/>
  <c r="F155" i="2"/>
  <c r="H155" i="2" s="1"/>
  <c r="J155" i="2" s="1"/>
  <c r="L155" i="2" s="1"/>
  <c r="F156" i="2"/>
  <c r="H156" i="2" s="1"/>
  <c r="J156" i="2" s="1"/>
  <c r="L156" i="2" s="1"/>
  <c r="F157" i="2"/>
  <c r="H157" i="2" s="1"/>
  <c r="J157" i="2" s="1"/>
  <c r="L157" i="2" s="1"/>
  <c r="F158" i="2"/>
  <c r="H158" i="2" s="1"/>
  <c r="J158" i="2" s="1"/>
  <c r="L158" i="2" s="1"/>
  <c r="F159" i="2"/>
  <c r="H159" i="2" s="1"/>
  <c r="J159" i="2" s="1"/>
  <c r="L159" i="2" s="1"/>
  <c r="F160" i="2"/>
  <c r="H160" i="2" s="1"/>
  <c r="J160" i="2" s="1"/>
  <c r="L160" i="2" s="1"/>
  <c r="F144" i="2"/>
  <c r="H144" i="2" s="1"/>
  <c r="J144" i="2" s="1"/>
  <c r="L144" i="2" s="1"/>
  <c r="F145" i="2"/>
  <c r="H145" i="2" s="1"/>
  <c r="J145" i="2" s="1"/>
  <c r="L145" i="2" s="1"/>
  <c r="F146" i="2"/>
  <c r="H146" i="2" s="1"/>
  <c r="J146" i="2" s="1"/>
  <c r="L146" i="2" s="1"/>
  <c r="F147" i="2"/>
  <c r="H147" i="2" s="1"/>
  <c r="J147" i="2" s="1"/>
  <c r="L147" i="2" s="1"/>
  <c r="F127" i="2"/>
  <c r="H127" i="2" s="1"/>
  <c r="J127" i="2" s="1"/>
  <c r="L127" i="2" s="1"/>
  <c r="F128" i="2"/>
  <c r="H128" i="2" s="1"/>
  <c r="J128" i="2" s="1"/>
  <c r="L128" i="2" s="1"/>
  <c r="F129" i="2"/>
  <c r="H129" i="2" s="1"/>
  <c r="J129" i="2" s="1"/>
  <c r="L129" i="2" s="1"/>
  <c r="F130" i="2"/>
  <c r="H130" i="2" s="1"/>
  <c r="J130" i="2" s="1"/>
  <c r="L130" i="2" s="1"/>
  <c r="F131" i="2"/>
  <c r="H131" i="2" s="1"/>
  <c r="J131" i="2" s="1"/>
  <c r="L131" i="2" s="1"/>
  <c r="F133" i="2"/>
  <c r="H133" i="2" s="1"/>
  <c r="J133" i="2" s="1"/>
  <c r="L133" i="2" s="1"/>
  <c r="F134" i="2"/>
  <c r="H134" i="2" s="1"/>
  <c r="J134" i="2" s="1"/>
  <c r="L134" i="2" s="1"/>
  <c r="F135" i="2"/>
  <c r="H135" i="2" s="1"/>
  <c r="J135" i="2" s="1"/>
  <c r="L135" i="2" s="1"/>
  <c r="F136" i="2"/>
  <c r="H136" i="2" s="1"/>
  <c r="J136" i="2" s="1"/>
  <c r="L136" i="2" s="1"/>
  <c r="F137" i="2"/>
  <c r="H137" i="2" s="1"/>
  <c r="J137" i="2" s="1"/>
  <c r="L137" i="2" s="1"/>
  <c r="F138" i="2"/>
  <c r="H138" i="2" s="1"/>
  <c r="J138" i="2" s="1"/>
  <c r="L138" i="2" s="1"/>
  <c r="F119" i="2"/>
  <c r="H119" i="2" s="1"/>
  <c r="J119" i="2" s="1"/>
  <c r="L119" i="2" s="1"/>
  <c r="F120" i="2"/>
  <c r="H120" i="2" s="1"/>
  <c r="J120" i="2" s="1"/>
  <c r="L120" i="2" s="1"/>
  <c r="F121" i="2"/>
  <c r="H121" i="2" s="1"/>
  <c r="J121" i="2" s="1"/>
  <c r="L121" i="2" s="1"/>
  <c r="F87" i="2"/>
  <c r="H87" i="2" s="1"/>
  <c r="J87" i="2" s="1"/>
  <c r="L87" i="2" s="1"/>
  <c r="F88" i="2"/>
  <c r="H88" i="2" s="1"/>
  <c r="J88" i="2" s="1"/>
  <c r="L88" i="2" s="1"/>
  <c r="F89" i="2"/>
  <c r="H89" i="2" s="1"/>
  <c r="J89" i="2" s="1"/>
  <c r="L89" i="2" s="1"/>
  <c r="F90" i="2"/>
  <c r="H90" i="2" s="1"/>
  <c r="J90" i="2" s="1"/>
  <c r="L90" i="2" s="1"/>
  <c r="F92" i="2"/>
  <c r="H92" i="2" s="1"/>
  <c r="J92" i="2" s="1"/>
  <c r="L92" i="2" s="1"/>
  <c r="F93" i="2"/>
  <c r="H93" i="2" s="1"/>
  <c r="J93" i="2" s="1"/>
  <c r="L93" i="2" s="1"/>
  <c r="F94" i="2"/>
  <c r="H94" i="2" s="1"/>
  <c r="J94" i="2" s="1"/>
  <c r="L94" i="2" s="1"/>
  <c r="F95" i="2"/>
  <c r="H95" i="2" s="1"/>
  <c r="J95" i="2" s="1"/>
  <c r="L95" i="2" s="1"/>
  <c r="F96" i="2"/>
  <c r="H96" i="2" s="1"/>
  <c r="J96" i="2" s="1"/>
  <c r="L96" i="2" s="1"/>
  <c r="F97" i="2"/>
  <c r="H97" i="2" s="1"/>
  <c r="J97" i="2" s="1"/>
  <c r="L97" i="2" s="1"/>
  <c r="F98" i="2"/>
  <c r="H98" i="2" s="1"/>
  <c r="J98" i="2" s="1"/>
  <c r="L98" i="2" s="1"/>
  <c r="F99" i="2"/>
  <c r="H99" i="2" s="1"/>
  <c r="J99" i="2" s="1"/>
  <c r="L99" i="2" s="1"/>
  <c r="F101" i="2"/>
  <c r="H101" i="2" s="1"/>
  <c r="J101" i="2" s="1"/>
  <c r="L101" i="2" s="1"/>
  <c r="F102" i="2"/>
  <c r="H102" i="2" s="1"/>
  <c r="J102" i="2" s="1"/>
  <c r="L102" i="2" s="1"/>
  <c r="F104" i="2"/>
  <c r="H104" i="2" s="1"/>
  <c r="J104" i="2" s="1"/>
  <c r="L104" i="2" s="1"/>
  <c r="E78" i="2"/>
  <c r="F72" i="2"/>
  <c r="H72" i="2" s="1"/>
  <c r="J72" i="2" s="1"/>
  <c r="L72" i="2" s="1"/>
  <c r="E71" i="2"/>
  <c r="F51" i="2"/>
  <c r="H51" i="2" s="1"/>
  <c r="J51" i="2" s="1"/>
  <c r="L51" i="2" s="1"/>
  <c r="F52" i="2"/>
  <c r="H52" i="2" s="1"/>
  <c r="J52" i="2" s="1"/>
  <c r="L52" i="2" s="1"/>
  <c r="F53" i="2"/>
  <c r="H53" i="2" s="1"/>
  <c r="J53" i="2" s="1"/>
  <c r="L53" i="2" s="1"/>
  <c r="F54" i="2"/>
  <c r="H54" i="2" s="1"/>
  <c r="J54" i="2" s="1"/>
  <c r="L54" i="2" s="1"/>
  <c r="F55" i="2"/>
  <c r="H55" i="2" s="1"/>
  <c r="J55" i="2" s="1"/>
  <c r="L55" i="2" s="1"/>
  <c r="F56" i="2"/>
  <c r="H56" i="2" s="1"/>
  <c r="J56" i="2" s="1"/>
  <c r="L56" i="2" s="1"/>
  <c r="F57" i="2"/>
  <c r="H57" i="2" s="1"/>
  <c r="J57" i="2" s="1"/>
  <c r="L57" i="2" s="1"/>
  <c r="F58" i="2"/>
  <c r="H58" i="2" s="1"/>
  <c r="J58" i="2" s="1"/>
  <c r="L58" i="2" s="1"/>
  <c r="F59" i="2"/>
  <c r="H59" i="2" s="1"/>
  <c r="J59" i="2" s="1"/>
  <c r="L59" i="2" s="1"/>
  <c r="F60" i="2"/>
  <c r="H60" i="2" s="1"/>
  <c r="J60" i="2" s="1"/>
  <c r="L60" i="2" s="1"/>
  <c r="F61" i="2"/>
  <c r="H61" i="2" s="1"/>
  <c r="J61" i="2" s="1"/>
  <c r="L61" i="2" s="1"/>
  <c r="F62" i="2"/>
  <c r="H62" i="2" s="1"/>
  <c r="J62" i="2" s="1"/>
  <c r="L62" i="2" s="1"/>
  <c r="F63" i="2"/>
  <c r="H63" i="2" s="1"/>
  <c r="J63" i="2" s="1"/>
  <c r="L63" i="2" s="1"/>
  <c r="F64" i="2"/>
  <c r="H64" i="2" s="1"/>
  <c r="J64" i="2" s="1"/>
  <c r="L64" i="2" s="1"/>
  <c r="F65" i="2"/>
  <c r="H65" i="2" s="1"/>
  <c r="J65" i="2" s="1"/>
  <c r="L65" i="2" s="1"/>
  <c r="F66" i="2"/>
  <c r="H66" i="2" s="1"/>
  <c r="J66" i="2" s="1"/>
  <c r="L66" i="2" s="1"/>
  <c r="F67" i="2"/>
  <c r="H67" i="2" s="1"/>
  <c r="J67" i="2" s="1"/>
  <c r="L67" i="2" s="1"/>
  <c r="F68" i="2"/>
  <c r="H68" i="2" s="1"/>
  <c r="J68" i="2" s="1"/>
  <c r="L68" i="2" s="1"/>
  <c r="F70" i="2"/>
  <c r="H70" i="2" s="1"/>
  <c r="J70" i="2" s="1"/>
  <c r="L70" i="2" s="1"/>
  <c r="E50" i="2"/>
  <c r="E48" i="2"/>
  <c r="F49" i="2"/>
  <c r="H49" i="2" s="1"/>
  <c r="J49" i="2" s="1"/>
  <c r="L49" i="2" s="1"/>
  <c r="F43" i="2"/>
  <c r="H43" i="2" s="1"/>
  <c r="J43" i="2" s="1"/>
  <c r="L43" i="2" s="1"/>
  <c r="F44" i="2"/>
  <c r="H44" i="2" s="1"/>
  <c r="J44" i="2" s="1"/>
  <c r="L44" i="2" s="1"/>
  <c r="F45" i="2"/>
  <c r="H45" i="2" s="1"/>
  <c r="J45" i="2" s="1"/>
  <c r="L45" i="2" s="1"/>
  <c r="F46" i="2"/>
  <c r="H46" i="2" s="1"/>
  <c r="J46" i="2" s="1"/>
  <c r="L46" i="2" s="1"/>
  <c r="F47" i="2"/>
  <c r="H47" i="2" s="1"/>
  <c r="J47" i="2" s="1"/>
  <c r="L47" i="2" s="1"/>
  <c r="E42" i="2"/>
  <c r="E36" i="2"/>
  <c r="F24" i="2"/>
  <c r="H24" i="2" s="1"/>
  <c r="J24" i="2" s="1"/>
  <c r="L24" i="2" s="1"/>
  <c r="F25" i="2"/>
  <c r="H25" i="2" s="1"/>
  <c r="J25" i="2" s="1"/>
  <c r="L25" i="2" s="1"/>
  <c r="F26" i="2"/>
  <c r="H26" i="2" s="1"/>
  <c r="J26" i="2" s="1"/>
  <c r="L26" i="2" s="1"/>
  <c r="F27" i="2"/>
  <c r="H27" i="2" s="1"/>
  <c r="J27" i="2" s="1"/>
  <c r="L27" i="2" s="1"/>
  <c r="F23" i="2"/>
  <c r="H23" i="2" s="1"/>
  <c r="J23" i="2" s="1"/>
  <c r="L23" i="2" s="1"/>
  <c r="F29" i="2"/>
  <c r="H29" i="2" s="1"/>
  <c r="J29" i="2" s="1"/>
  <c r="L29" i="2" s="1"/>
  <c r="E28" i="2"/>
  <c r="E22" i="2"/>
  <c r="F20" i="2"/>
  <c r="H20" i="2" s="1"/>
  <c r="J20" i="2" s="1"/>
  <c r="L20" i="2" s="1"/>
  <c r="F21" i="2"/>
  <c r="H21" i="2" s="1"/>
  <c r="J21" i="2" s="1"/>
  <c r="L21" i="2" s="1"/>
  <c r="E19" i="2"/>
  <c r="F6" i="2"/>
  <c r="H6" i="2" s="1"/>
  <c r="J6" i="2" s="1"/>
  <c r="L6" i="2" s="1"/>
  <c r="F7" i="2"/>
  <c r="H7" i="2" s="1"/>
  <c r="J7" i="2" s="1"/>
  <c r="L7" i="2" s="1"/>
  <c r="F8" i="2"/>
  <c r="H8" i="2" s="1"/>
  <c r="J8" i="2" s="1"/>
  <c r="L8" i="2" s="1"/>
  <c r="F9" i="2"/>
  <c r="H9" i="2" s="1"/>
  <c r="J9" i="2" s="1"/>
  <c r="L9" i="2" s="1"/>
  <c r="F12" i="2"/>
  <c r="H12" i="2" s="1"/>
  <c r="J12" i="2" s="1"/>
  <c r="L12" i="2" s="1"/>
  <c r="F13" i="2"/>
  <c r="H13" i="2" s="1"/>
  <c r="J13" i="2" s="1"/>
  <c r="L13" i="2" s="1"/>
  <c r="F14" i="2"/>
  <c r="H14" i="2" s="1"/>
  <c r="J14" i="2" s="1"/>
  <c r="L14" i="2" s="1"/>
  <c r="F15" i="2"/>
  <c r="H15" i="2" s="1"/>
  <c r="J15" i="2" s="1"/>
  <c r="L15" i="2" s="1"/>
  <c r="F16" i="2"/>
  <c r="H16" i="2" s="1"/>
  <c r="J16" i="2" s="1"/>
  <c r="L16" i="2" s="1"/>
  <c r="F17" i="2"/>
  <c r="H17" i="2" s="1"/>
  <c r="J17" i="2" s="1"/>
  <c r="L17" i="2" s="1"/>
  <c r="E5" i="2"/>
  <c r="F151" i="1"/>
  <c r="F152" i="1"/>
  <c r="F125" i="1"/>
  <c r="H125" i="1" s="1"/>
  <c r="J125" i="1" s="1"/>
  <c r="L125" i="1" s="1"/>
  <c r="N125" i="1" s="1"/>
  <c r="F126" i="1"/>
  <c r="H126" i="1" s="1"/>
  <c r="J126" i="1" s="1"/>
  <c r="L126" i="1" s="1"/>
  <c r="N126" i="1" s="1"/>
  <c r="F128" i="1"/>
  <c r="H128" i="1" s="1"/>
  <c r="J128" i="1" s="1"/>
  <c r="L128" i="1" s="1"/>
  <c r="N128" i="1" s="1"/>
  <c r="F129" i="1"/>
  <c r="H129" i="1" s="1"/>
  <c r="J129" i="1" s="1"/>
  <c r="L129" i="1" s="1"/>
  <c r="N129" i="1" s="1"/>
  <c r="F130" i="1"/>
  <c r="H130" i="1" s="1"/>
  <c r="J130" i="1" s="1"/>
  <c r="L130" i="1" s="1"/>
  <c r="N130" i="1" s="1"/>
  <c r="F131" i="1"/>
  <c r="H131" i="1" s="1"/>
  <c r="J131" i="1" s="1"/>
  <c r="L131" i="1" s="1"/>
  <c r="N131" i="1" s="1"/>
  <c r="F132" i="1"/>
  <c r="H132" i="1" s="1"/>
  <c r="J132" i="1" s="1"/>
  <c r="L132" i="1" s="1"/>
  <c r="N132" i="1" s="1"/>
  <c r="F133" i="1"/>
  <c r="H133" i="1" s="1"/>
  <c r="J133" i="1" s="1"/>
  <c r="L133" i="1" s="1"/>
  <c r="N133" i="1" s="1"/>
  <c r="F134" i="1"/>
  <c r="H134" i="1" s="1"/>
  <c r="J134" i="1" s="1"/>
  <c r="L134" i="1" s="1"/>
  <c r="N134" i="1" s="1"/>
  <c r="F135" i="1"/>
  <c r="H135" i="1" s="1"/>
  <c r="J135" i="1" s="1"/>
  <c r="L135" i="1" s="1"/>
  <c r="N135" i="1" s="1"/>
  <c r="F136" i="1"/>
  <c r="H136" i="1" s="1"/>
  <c r="J136" i="1" s="1"/>
  <c r="L136" i="1" s="1"/>
  <c r="N136" i="1" s="1"/>
  <c r="F137" i="1"/>
  <c r="H137" i="1" s="1"/>
  <c r="J137" i="1" s="1"/>
  <c r="L137" i="1" s="1"/>
  <c r="N137" i="1" s="1"/>
  <c r="F138" i="1"/>
  <c r="H138" i="1" s="1"/>
  <c r="J138" i="1" s="1"/>
  <c r="L138" i="1" s="1"/>
  <c r="N138" i="1" s="1"/>
  <c r="F139" i="1"/>
  <c r="H139" i="1" s="1"/>
  <c r="J139" i="1" s="1"/>
  <c r="L139" i="1" s="1"/>
  <c r="N139" i="1" s="1"/>
  <c r="F140" i="1"/>
  <c r="H140" i="1" s="1"/>
  <c r="J140" i="1" s="1"/>
  <c r="L140" i="1" s="1"/>
  <c r="N140" i="1" s="1"/>
  <c r="F141" i="1"/>
  <c r="H141" i="1" s="1"/>
  <c r="J141" i="1" s="1"/>
  <c r="L141" i="1" s="1"/>
  <c r="N141" i="1" s="1"/>
  <c r="F142" i="1"/>
  <c r="H142" i="1" s="1"/>
  <c r="J142" i="1" s="1"/>
  <c r="L142" i="1" s="1"/>
  <c r="N142" i="1" s="1"/>
  <c r="F143" i="1"/>
  <c r="H143" i="1" s="1"/>
  <c r="J143" i="1" s="1"/>
  <c r="L143" i="1" s="1"/>
  <c r="N143" i="1" s="1"/>
  <c r="F144" i="1"/>
  <c r="H144" i="1" s="1"/>
  <c r="J144" i="1" s="1"/>
  <c r="L144" i="1" s="1"/>
  <c r="N144" i="1" s="1"/>
  <c r="F124" i="1"/>
  <c r="H124" i="1" s="1"/>
  <c r="J124" i="1" s="1"/>
  <c r="L124" i="1" s="1"/>
  <c r="N124" i="1" s="1"/>
  <c r="E123" i="1"/>
  <c r="E692" i="2" s="1"/>
  <c r="F100" i="1"/>
  <c r="H100" i="1" s="1"/>
  <c r="J100" i="1" s="1"/>
  <c r="L100" i="1" s="1"/>
  <c r="N100" i="1" s="1"/>
  <c r="F102" i="1"/>
  <c r="H102" i="1" s="1"/>
  <c r="J102" i="1" s="1"/>
  <c r="L102" i="1" s="1"/>
  <c r="N102" i="1" s="1"/>
  <c r="F104" i="1"/>
  <c r="H104" i="1" s="1"/>
  <c r="J104" i="1" s="1"/>
  <c r="L104" i="1" s="1"/>
  <c r="N104" i="1" s="1"/>
  <c r="F105" i="1"/>
  <c r="H105" i="1" s="1"/>
  <c r="J105" i="1" s="1"/>
  <c r="L105" i="1" s="1"/>
  <c r="N105" i="1" s="1"/>
  <c r="F106" i="1"/>
  <c r="H106" i="1" s="1"/>
  <c r="J106" i="1" s="1"/>
  <c r="L106" i="1" s="1"/>
  <c r="N106" i="1" s="1"/>
  <c r="F107" i="1"/>
  <c r="H107" i="1" s="1"/>
  <c r="J107" i="1" s="1"/>
  <c r="L107" i="1" s="1"/>
  <c r="N107" i="1" s="1"/>
  <c r="F108" i="1"/>
  <c r="H108" i="1" s="1"/>
  <c r="J108" i="1" s="1"/>
  <c r="L108" i="1" s="1"/>
  <c r="N108" i="1" s="1"/>
  <c r="F109" i="1"/>
  <c r="H109" i="1" s="1"/>
  <c r="J109" i="1" s="1"/>
  <c r="L109" i="1" s="1"/>
  <c r="N109" i="1" s="1"/>
  <c r="F110" i="1"/>
  <c r="H110" i="1" s="1"/>
  <c r="J110" i="1" s="1"/>
  <c r="L110" i="1" s="1"/>
  <c r="N110" i="1" s="1"/>
  <c r="F111" i="1"/>
  <c r="H111" i="1" s="1"/>
  <c r="J111" i="1" s="1"/>
  <c r="L111" i="1" s="1"/>
  <c r="N111" i="1" s="1"/>
  <c r="F112" i="1"/>
  <c r="H112" i="1" s="1"/>
  <c r="J112" i="1" s="1"/>
  <c r="L112" i="1" s="1"/>
  <c r="N112" i="1" s="1"/>
  <c r="F113" i="1"/>
  <c r="H113" i="1" s="1"/>
  <c r="J113" i="1" s="1"/>
  <c r="L113" i="1" s="1"/>
  <c r="N113" i="1" s="1"/>
  <c r="F114" i="1"/>
  <c r="H114" i="1" s="1"/>
  <c r="J114" i="1" s="1"/>
  <c r="L114" i="1" s="1"/>
  <c r="N114" i="1" s="1"/>
  <c r="F115" i="1"/>
  <c r="H115" i="1" s="1"/>
  <c r="J115" i="1" s="1"/>
  <c r="L115" i="1" s="1"/>
  <c r="N115" i="1" s="1"/>
  <c r="F116" i="1"/>
  <c r="H116" i="1" s="1"/>
  <c r="J116" i="1" s="1"/>
  <c r="L116" i="1" s="1"/>
  <c r="N116" i="1" s="1"/>
  <c r="F117" i="1"/>
  <c r="H117" i="1" s="1"/>
  <c r="J117" i="1" s="1"/>
  <c r="L117" i="1" s="1"/>
  <c r="N117" i="1" s="1"/>
  <c r="F118" i="1"/>
  <c r="H118" i="1" s="1"/>
  <c r="J118" i="1" s="1"/>
  <c r="L118" i="1" s="1"/>
  <c r="N118" i="1" s="1"/>
  <c r="F97" i="1"/>
  <c r="H97" i="1" s="1"/>
  <c r="J97" i="1" s="1"/>
  <c r="L97" i="1" s="1"/>
  <c r="N97" i="1" s="1"/>
  <c r="F98" i="1"/>
  <c r="H98" i="1" s="1"/>
  <c r="J98" i="1" s="1"/>
  <c r="L98" i="1" s="1"/>
  <c r="N98" i="1" s="1"/>
  <c r="F49" i="1"/>
  <c r="H49" i="1" s="1"/>
  <c r="J49" i="1" s="1"/>
  <c r="L49" i="1" s="1"/>
  <c r="N49" i="1" s="1"/>
  <c r="F51" i="1"/>
  <c r="H51" i="1" s="1"/>
  <c r="J51" i="1" s="1"/>
  <c r="L51" i="1" s="1"/>
  <c r="N51" i="1" s="1"/>
  <c r="F52" i="1"/>
  <c r="H52" i="1" s="1"/>
  <c r="J52" i="1" s="1"/>
  <c r="L52" i="1" s="1"/>
  <c r="N52" i="1" s="1"/>
  <c r="F53" i="1"/>
  <c r="H53" i="1" s="1"/>
  <c r="J53" i="1" s="1"/>
  <c r="L53" i="1" s="1"/>
  <c r="N53" i="1" s="1"/>
  <c r="F55" i="1"/>
  <c r="H55" i="1" s="1"/>
  <c r="J55" i="1" s="1"/>
  <c r="L55" i="1" s="1"/>
  <c r="N55" i="1" s="1"/>
  <c r="F60" i="1"/>
  <c r="H60" i="1" s="1"/>
  <c r="J60" i="1" s="1"/>
  <c r="L60" i="1" s="1"/>
  <c r="N60" i="1" s="1"/>
  <c r="F61" i="1"/>
  <c r="H61" i="1" s="1"/>
  <c r="J61" i="1" s="1"/>
  <c r="L61" i="1" s="1"/>
  <c r="N61" i="1" s="1"/>
  <c r="F62" i="1"/>
  <c r="H62" i="1" s="1"/>
  <c r="J62" i="1" s="1"/>
  <c r="L62" i="1" s="1"/>
  <c r="N62" i="1" s="1"/>
  <c r="F63" i="1"/>
  <c r="H63" i="1" s="1"/>
  <c r="J63" i="1" s="1"/>
  <c r="L63" i="1" s="1"/>
  <c r="N63" i="1" s="1"/>
  <c r="F64" i="1"/>
  <c r="H64" i="1" s="1"/>
  <c r="J64" i="1" s="1"/>
  <c r="L64" i="1" s="1"/>
  <c r="N64" i="1" s="1"/>
  <c r="F65" i="1"/>
  <c r="H65" i="1" s="1"/>
  <c r="J65" i="1" s="1"/>
  <c r="L65" i="1" s="1"/>
  <c r="N65" i="1" s="1"/>
  <c r="F66" i="1"/>
  <c r="H66" i="1" s="1"/>
  <c r="J66" i="1" s="1"/>
  <c r="L66" i="1" s="1"/>
  <c r="N66" i="1" s="1"/>
  <c r="F67" i="1"/>
  <c r="H67" i="1" s="1"/>
  <c r="J67" i="1" s="1"/>
  <c r="L67" i="1" s="1"/>
  <c r="N67" i="1" s="1"/>
  <c r="F68" i="1"/>
  <c r="H68" i="1" s="1"/>
  <c r="J68" i="1" s="1"/>
  <c r="L68" i="1" s="1"/>
  <c r="N68" i="1" s="1"/>
  <c r="F69" i="1"/>
  <c r="H69" i="1" s="1"/>
  <c r="J69" i="1" s="1"/>
  <c r="L69" i="1" s="1"/>
  <c r="N69" i="1" s="1"/>
  <c r="F70" i="1"/>
  <c r="H70" i="1" s="1"/>
  <c r="J70" i="1" s="1"/>
  <c r="L70" i="1" s="1"/>
  <c r="N70" i="1" s="1"/>
  <c r="F71" i="1"/>
  <c r="H71" i="1" s="1"/>
  <c r="J71" i="1" s="1"/>
  <c r="L71" i="1" s="1"/>
  <c r="N71" i="1" s="1"/>
  <c r="F72" i="1"/>
  <c r="H72" i="1" s="1"/>
  <c r="J72" i="1" s="1"/>
  <c r="L72" i="1" s="1"/>
  <c r="N72" i="1" s="1"/>
  <c r="F73" i="1"/>
  <c r="H73" i="1" s="1"/>
  <c r="J73" i="1" s="1"/>
  <c r="L73" i="1" s="1"/>
  <c r="N73" i="1" s="1"/>
  <c r="F74" i="1"/>
  <c r="H74" i="1" s="1"/>
  <c r="J74" i="1" s="1"/>
  <c r="L74" i="1" s="1"/>
  <c r="N74" i="1" s="1"/>
  <c r="F75" i="1"/>
  <c r="H75" i="1" s="1"/>
  <c r="J75" i="1" s="1"/>
  <c r="L75" i="1" s="1"/>
  <c r="N75" i="1" s="1"/>
  <c r="F76" i="1"/>
  <c r="H76" i="1" s="1"/>
  <c r="J76" i="1" s="1"/>
  <c r="L76" i="1" s="1"/>
  <c r="N76" i="1" s="1"/>
  <c r="F77" i="1"/>
  <c r="H77" i="1" s="1"/>
  <c r="J77" i="1" s="1"/>
  <c r="L77" i="1" s="1"/>
  <c r="N77" i="1" s="1"/>
  <c r="F78" i="1"/>
  <c r="H78" i="1" s="1"/>
  <c r="J78" i="1" s="1"/>
  <c r="L78" i="1" s="1"/>
  <c r="N78" i="1" s="1"/>
  <c r="F79" i="1"/>
  <c r="H79" i="1" s="1"/>
  <c r="J79" i="1" s="1"/>
  <c r="L79" i="1" s="1"/>
  <c r="N79" i="1" s="1"/>
  <c r="F80" i="1"/>
  <c r="H80" i="1" s="1"/>
  <c r="J80" i="1" s="1"/>
  <c r="L80" i="1" s="1"/>
  <c r="N80" i="1" s="1"/>
  <c r="F81" i="1"/>
  <c r="H81" i="1" s="1"/>
  <c r="J81" i="1" s="1"/>
  <c r="L81" i="1" s="1"/>
  <c r="N81" i="1" s="1"/>
  <c r="F82" i="1"/>
  <c r="H82" i="1" s="1"/>
  <c r="J82" i="1" s="1"/>
  <c r="L82" i="1" s="1"/>
  <c r="N82" i="1" s="1"/>
  <c r="F83" i="1"/>
  <c r="H83" i="1" s="1"/>
  <c r="J83" i="1" s="1"/>
  <c r="L83" i="1" s="1"/>
  <c r="N83" i="1" s="1"/>
  <c r="F84" i="1"/>
  <c r="H84" i="1" s="1"/>
  <c r="J84" i="1" s="1"/>
  <c r="L84" i="1" s="1"/>
  <c r="N84" i="1" s="1"/>
  <c r="F85" i="1"/>
  <c r="H85" i="1" s="1"/>
  <c r="J85" i="1" s="1"/>
  <c r="L85" i="1" s="1"/>
  <c r="N85" i="1" s="1"/>
  <c r="F86" i="1"/>
  <c r="H86" i="1" s="1"/>
  <c r="J86" i="1" s="1"/>
  <c r="L86" i="1" s="1"/>
  <c r="N86" i="1" s="1"/>
  <c r="F87" i="1"/>
  <c r="H87" i="1" s="1"/>
  <c r="J87" i="1" s="1"/>
  <c r="L87" i="1" s="1"/>
  <c r="N87" i="1" s="1"/>
  <c r="F88" i="1"/>
  <c r="H88" i="1" s="1"/>
  <c r="J88" i="1" s="1"/>
  <c r="L88" i="1" s="1"/>
  <c r="N88" i="1" s="1"/>
  <c r="F91" i="1"/>
  <c r="H91" i="1" s="1"/>
  <c r="J91" i="1" s="1"/>
  <c r="L91" i="1" s="1"/>
  <c r="N91" i="1" s="1"/>
  <c r="E48" i="1"/>
  <c r="E39" i="1"/>
  <c r="E37" i="1"/>
  <c r="F31" i="1"/>
  <c r="H31" i="1" s="1"/>
  <c r="J31" i="1" s="1"/>
  <c r="L31" i="1" s="1"/>
  <c r="N31" i="1" s="1"/>
  <c r="F32" i="1"/>
  <c r="H32" i="1" s="1"/>
  <c r="J32" i="1" s="1"/>
  <c r="L32" i="1" s="1"/>
  <c r="N32" i="1" s="1"/>
  <c r="F33" i="1"/>
  <c r="H33" i="1" s="1"/>
  <c r="J33" i="1" s="1"/>
  <c r="L33" i="1" s="1"/>
  <c r="N33" i="1" s="1"/>
  <c r="F34" i="1"/>
  <c r="H34" i="1" s="1"/>
  <c r="J34" i="1" s="1"/>
  <c r="L34" i="1" s="1"/>
  <c r="N34" i="1" s="1"/>
  <c r="F35" i="1"/>
  <c r="H35" i="1" s="1"/>
  <c r="J35" i="1" s="1"/>
  <c r="L35" i="1" s="1"/>
  <c r="N35" i="1" s="1"/>
  <c r="F36" i="1"/>
  <c r="H36" i="1" s="1"/>
  <c r="J36" i="1" s="1"/>
  <c r="L36" i="1" s="1"/>
  <c r="N36" i="1" s="1"/>
  <c r="F22" i="1"/>
  <c r="H22" i="1" s="1"/>
  <c r="J22" i="1" s="1"/>
  <c r="L22" i="1" s="1"/>
  <c r="N22" i="1" s="1"/>
  <c r="F23" i="1"/>
  <c r="H23" i="1" s="1"/>
  <c r="J23" i="1" s="1"/>
  <c r="L23" i="1" s="1"/>
  <c r="N23" i="1" s="1"/>
  <c r="F24" i="1"/>
  <c r="H24" i="1" s="1"/>
  <c r="J24" i="1" s="1"/>
  <c r="L24" i="1" s="1"/>
  <c r="N24" i="1" s="1"/>
  <c r="F25" i="1"/>
  <c r="H25" i="1" s="1"/>
  <c r="J25" i="1" s="1"/>
  <c r="L25" i="1" s="1"/>
  <c r="N25" i="1" s="1"/>
  <c r="F26" i="1"/>
  <c r="H26" i="1" s="1"/>
  <c r="J26" i="1" s="1"/>
  <c r="L26" i="1" s="1"/>
  <c r="N26" i="1" s="1"/>
  <c r="F28" i="1"/>
  <c r="H28" i="1" s="1"/>
  <c r="J28" i="1" s="1"/>
  <c r="L28" i="1" s="1"/>
  <c r="N28" i="1" s="1"/>
  <c r="F29" i="1"/>
  <c r="H29" i="1" s="1"/>
  <c r="J29" i="1" s="1"/>
  <c r="L29" i="1" s="1"/>
  <c r="N29" i="1" s="1"/>
  <c r="E21" i="1"/>
  <c r="F13" i="1"/>
  <c r="H13" i="1" s="1"/>
  <c r="J13" i="1" s="1"/>
  <c r="L13" i="1" s="1"/>
  <c r="N13" i="1" s="1"/>
  <c r="F14" i="1"/>
  <c r="H14" i="1" s="1"/>
  <c r="J14" i="1" s="1"/>
  <c r="L14" i="1" s="1"/>
  <c r="N14" i="1" s="1"/>
  <c r="F15" i="1"/>
  <c r="H15" i="1" s="1"/>
  <c r="J15" i="1" s="1"/>
  <c r="L15" i="1" s="1"/>
  <c r="N15" i="1" s="1"/>
  <c r="F16" i="1"/>
  <c r="H16" i="1" s="1"/>
  <c r="J16" i="1" s="1"/>
  <c r="L16" i="1" s="1"/>
  <c r="N16" i="1" s="1"/>
  <c r="F17" i="1"/>
  <c r="H17" i="1" s="1"/>
  <c r="J17" i="1" s="1"/>
  <c r="L17" i="1" s="1"/>
  <c r="N17" i="1" s="1"/>
  <c r="F18" i="1"/>
  <c r="H18" i="1" s="1"/>
  <c r="J18" i="1" s="1"/>
  <c r="L18" i="1" s="1"/>
  <c r="N18" i="1" s="1"/>
  <c r="F19" i="1"/>
  <c r="H19" i="1" s="1"/>
  <c r="J19" i="1" s="1"/>
  <c r="L19" i="1" s="1"/>
  <c r="N19" i="1" s="1"/>
  <c r="F20" i="1"/>
  <c r="H20" i="1" s="1"/>
  <c r="J20" i="1" s="1"/>
  <c r="L20" i="1" s="1"/>
  <c r="N20" i="1" s="1"/>
  <c r="E12" i="1"/>
  <c r="F6" i="1"/>
  <c r="H6" i="1" s="1"/>
  <c r="J6" i="1" s="1"/>
  <c r="L6" i="1" s="1"/>
  <c r="N6" i="1" s="1"/>
  <c r="E7" i="1"/>
  <c r="F9" i="1"/>
  <c r="H9" i="1" s="1"/>
  <c r="J9" i="1" s="1"/>
  <c r="L9" i="1" s="1"/>
  <c r="N9" i="1" s="1"/>
  <c r="F10" i="1"/>
  <c r="H10" i="1" s="1"/>
  <c r="J10" i="1" s="1"/>
  <c r="L10" i="1" s="1"/>
  <c r="N10" i="1" s="1"/>
  <c r="F11" i="1"/>
  <c r="H11" i="1" s="1"/>
  <c r="J11" i="1" s="1"/>
  <c r="L11" i="1" s="1"/>
  <c r="N11" i="1" s="1"/>
  <c r="F8" i="1"/>
  <c r="H8" i="1" s="1"/>
  <c r="J8" i="1" s="1"/>
  <c r="L8" i="1" s="1"/>
  <c r="N8" i="1" s="1"/>
  <c r="D594" i="2"/>
  <c r="E467" i="2"/>
  <c r="D295" i="2"/>
  <c r="D578" i="2"/>
  <c r="D467" i="2"/>
  <c r="E455" i="2"/>
  <c r="D455" i="2"/>
  <c r="E255" i="2"/>
  <c r="D123" i="1"/>
  <c r="D692" i="2" s="1"/>
  <c r="O701" i="2" l="1"/>
  <c r="O708" i="2"/>
  <c r="P573" i="2"/>
  <c r="O385" i="2"/>
  <c r="O240" i="2"/>
  <c r="O568" i="2" s="1"/>
  <c r="O574" i="2" s="1"/>
  <c r="O161" i="2"/>
  <c r="O142" i="2" s="1"/>
  <c r="O141" i="2" s="1"/>
  <c r="O4" i="2"/>
  <c r="M5" i="1"/>
  <c r="M92" i="1" s="1"/>
  <c r="M148" i="1" s="1"/>
  <c r="M684" i="2"/>
  <c r="M119" i="1"/>
  <c r="M706" i="2" s="1"/>
  <c r="K692" i="2"/>
  <c r="M666" i="2"/>
  <c r="M670" i="2" s="1"/>
  <c r="M685" i="2" s="1"/>
  <c r="N559" i="2"/>
  <c r="M385" i="2"/>
  <c r="M335" i="2"/>
  <c r="M18" i="2"/>
  <c r="M4" i="2" s="1"/>
  <c r="K559" i="2"/>
  <c r="K161" i="2"/>
  <c r="K142" i="2" s="1"/>
  <c r="K366" i="2"/>
  <c r="K324" i="2"/>
  <c r="K195" i="2"/>
  <c r="K289" i="2"/>
  <c r="K375" i="2"/>
  <c r="K85" i="2"/>
  <c r="K480" i="2"/>
  <c r="K529" i="2"/>
  <c r="K473" i="2"/>
  <c r="K441" i="2"/>
  <c r="K666" i="2"/>
  <c r="K670" i="2" s="1"/>
  <c r="K385" i="2"/>
  <c r="K5" i="1"/>
  <c r="K92" i="1" s="1"/>
  <c r="K119" i="1"/>
  <c r="K691" i="2" s="1"/>
  <c r="K711" i="2"/>
  <c r="K713" i="2" s="1"/>
  <c r="K423" i="2"/>
  <c r="K418" i="2" s="1"/>
  <c r="K335" i="2"/>
  <c r="K240" i="2"/>
  <c r="K218" i="2"/>
  <c r="K18" i="2"/>
  <c r="G5" i="1"/>
  <c r="G92" i="1" s="1"/>
  <c r="G690" i="2" s="1"/>
  <c r="H151" i="1"/>
  <c r="J151" i="1" s="1"/>
  <c r="L151" i="1" s="1"/>
  <c r="N151" i="1" s="1"/>
  <c r="I240" i="2"/>
  <c r="I473" i="2"/>
  <c r="G119" i="1"/>
  <c r="G692" i="2"/>
  <c r="I5" i="1"/>
  <c r="I92" i="1" s="1"/>
  <c r="I699" i="2" s="1"/>
  <c r="I375" i="2"/>
  <c r="G713" i="2"/>
  <c r="I289" i="2"/>
  <c r="I119" i="1"/>
  <c r="I314" i="2"/>
  <c r="I559" i="2"/>
  <c r="I195" i="2"/>
  <c r="J663" i="2"/>
  <c r="L663" i="2" s="1"/>
  <c r="I85" i="2"/>
  <c r="I366" i="2"/>
  <c r="F594" i="2"/>
  <c r="H594" i="2" s="1"/>
  <c r="J594" i="2" s="1"/>
  <c r="L594" i="2" s="1"/>
  <c r="F564" i="2"/>
  <c r="H564" i="2" s="1"/>
  <c r="J564" i="2" s="1"/>
  <c r="L564" i="2" s="1"/>
  <c r="I441" i="2"/>
  <c r="I161" i="2"/>
  <c r="I142" i="2" s="1"/>
  <c r="G666" i="2"/>
  <c r="G670" i="2" s="1"/>
  <c r="I218" i="2"/>
  <c r="I666" i="2"/>
  <c r="I670" i="2" s="1"/>
  <c r="J415" i="2"/>
  <c r="L415" i="2" s="1"/>
  <c r="G686" i="2"/>
  <c r="I385" i="2"/>
  <c r="I423" i="2"/>
  <c r="I418" i="2" s="1"/>
  <c r="I713" i="2"/>
  <c r="I324" i="2"/>
  <c r="I686" i="2"/>
  <c r="I335" i="2"/>
  <c r="I480" i="2"/>
  <c r="I529" i="2"/>
  <c r="I18" i="2"/>
  <c r="I150" i="1"/>
  <c r="I692" i="2"/>
  <c r="H108" i="2"/>
  <c r="J108" i="2" s="1"/>
  <c r="L108" i="2" s="1"/>
  <c r="H526" i="2"/>
  <c r="J526" i="2" s="1"/>
  <c r="L526" i="2" s="1"/>
  <c r="G480" i="2"/>
  <c r="G559" i="2"/>
  <c r="G324" i="2"/>
  <c r="G423" i="2"/>
  <c r="G418" i="2" s="1"/>
  <c r="G473" i="2"/>
  <c r="G18" i="2"/>
  <c r="G4" i="2" s="1"/>
  <c r="G385" i="2"/>
  <c r="G375" i="2"/>
  <c r="G335" i="2"/>
  <c r="H132" i="2"/>
  <c r="J132" i="2" s="1"/>
  <c r="L132" i="2" s="1"/>
  <c r="G441" i="2"/>
  <c r="G529" i="2"/>
  <c r="G195" i="2"/>
  <c r="G240" i="2"/>
  <c r="G524" i="2"/>
  <c r="G161" i="2"/>
  <c r="G142" i="2" s="1"/>
  <c r="G85" i="2"/>
  <c r="G218" i="2"/>
  <c r="G289" i="2"/>
  <c r="F455" i="2"/>
  <c r="H455" i="2" s="1"/>
  <c r="J455" i="2" s="1"/>
  <c r="L455" i="2" s="1"/>
  <c r="F605" i="2"/>
  <c r="H605" i="2" s="1"/>
  <c r="J605" i="2" s="1"/>
  <c r="L605" i="2" s="1"/>
  <c r="G366" i="2"/>
  <c r="G314" i="2"/>
  <c r="H152" i="1"/>
  <c r="J152" i="1" s="1"/>
  <c r="L152" i="1" s="1"/>
  <c r="N152" i="1" s="1"/>
  <c r="F123" i="1"/>
  <c r="H123" i="1" s="1"/>
  <c r="J123" i="1" s="1"/>
  <c r="F467" i="2"/>
  <c r="H467" i="2" s="1"/>
  <c r="J467" i="2" s="1"/>
  <c r="L467" i="2" s="1"/>
  <c r="F578" i="2"/>
  <c r="H578" i="2" s="1"/>
  <c r="J578" i="2" s="1"/>
  <c r="L578" i="2" s="1"/>
  <c r="F692" i="2"/>
  <c r="D255" i="2"/>
  <c r="F255" i="2" s="1"/>
  <c r="H255" i="2" s="1"/>
  <c r="J255" i="2" s="1"/>
  <c r="L255" i="2" s="1"/>
  <c r="E241" i="2"/>
  <c r="D241" i="2"/>
  <c r="E245" i="2"/>
  <c r="D245" i="2"/>
  <c r="D36" i="2"/>
  <c r="D42" i="2"/>
  <c r="F42" i="2" s="1"/>
  <c r="H42" i="2" s="1"/>
  <c r="J42" i="2" s="1"/>
  <c r="L42" i="2" s="1"/>
  <c r="O702" i="2" l="1"/>
  <c r="O703" i="2" s="1"/>
  <c r="O714" i="2" s="1"/>
  <c r="O684" i="2"/>
  <c r="O687" i="2" s="1"/>
  <c r="O696" i="2" s="1"/>
  <c r="M153" i="1"/>
  <c r="M690" i="2"/>
  <c r="M695" i="2" s="1"/>
  <c r="M699" i="2"/>
  <c r="M701" i="2" s="1"/>
  <c r="M707" i="2"/>
  <c r="N670" i="2"/>
  <c r="N685" i="2"/>
  <c r="M687" i="2"/>
  <c r="K685" i="2"/>
  <c r="K707" i="2"/>
  <c r="K141" i="2"/>
  <c r="K4" i="2"/>
  <c r="H692" i="2"/>
  <c r="J692" i="2" s="1"/>
  <c r="L692" i="2" s="1"/>
  <c r="N692" i="2" s="1"/>
  <c r="P692" i="2" s="1"/>
  <c r="K149" i="1"/>
  <c r="K706" i="2"/>
  <c r="J711" i="2"/>
  <c r="L711" i="2" s="1"/>
  <c r="N711" i="2" s="1"/>
  <c r="L123" i="1"/>
  <c r="N123" i="1" s="1"/>
  <c r="I690" i="2"/>
  <c r="I148" i="1"/>
  <c r="K148" i="1"/>
  <c r="K699" i="2"/>
  <c r="I141" i="2"/>
  <c r="G148" i="1"/>
  <c r="G699" i="2" s="1"/>
  <c r="G149" i="1"/>
  <c r="G700" i="2" s="1"/>
  <c r="G691" i="2"/>
  <c r="G695" i="2" s="1"/>
  <c r="I149" i="1"/>
  <c r="I706" i="2"/>
  <c r="I691" i="2"/>
  <c r="G707" i="2"/>
  <c r="G708" i="2" s="1"/>
  <c r="G685" i="2"/>
  <c r="I685" i="2"/>
  <c r="I707" i="2"/>
  <c r="I4" i="2"/>
  <c r="I701" i="2"/>
  <c r="G141" i="2"/>
  <c r="G568" i="2" s="1"/>
  <c r="G574" i="2" s="1"/>
  <c r="F241" i="2"/>
  <c r="H241" i="2" s="1"/>
  <c r="J241" i="2" s="1"/>
  <c r="L241" i="2" s="1"/>
  <c r="F245" i="2"/>
  <c r="H245" i="2" s="1"/>
  <c r="J245" i="2" s="1"/>
  <c r="L245" i="2" s="1"/>
  <c r="E240" i="2"/>
  <c r="D240" i="2"/>
  <c r="F700" i="2"/>
  <c r="F681" i="2"/>
  <c r="H681" i="2" s="1"/>
  <c r="J681" i="2" s="1"/>
  <c r="E573" i="2"/>
  <c r="F573" i="2"/>
  <c r="H573" i="2" s="1"/>
  <c r="J573" i="2" s="1"/>
  <c r="L573" i="2" s="1"/>
  <c r="D573" i="2"/>
  <c r="F36" i="2"/>
  <c r="H36" i="2" s="1"/>
  <c r="J36" i="2" s="1"/>
  <c r="L36" i="2" s="1"/>
  <c r="F42" i="1"/>
  <c r="H42" i="1" s="1"/>
  <c r="J42" i="1" s="1"/>
  <c r="L42" i="1" s="1"/>
  <c r="N42" i="1" s="1"/>
  <c r="F39" i="1"/>
  <c r="H39" i="1" s="1"/>
  <c r="J39" i="1" s="1"/>
  <c r="L39" i="1" s="1"/>
  <c r="N39" i="1" s="1"/>
  <c r="F37" i="1"/>
  <c r="H37" i="1" s="1"/>
  <c r="J37" i="1" s="1"/>
  <c r="L37" i="1" s="1"/>
  <c r="N37" i="1" s="1"/>
  <c r="N713" i="2" l="1"/>
  <c r="P713" i="2" s="1"/>
  <c r="P711" i="2"/>
  <c r="N707" i="2"/>
  <c r="M708" i="2"/>
  <c r="M696" i="2"/>
  <c r="K708" i="2"/>
  <c r="K153" i="1"/>
  <c r="I568" i="2"/>
  <c r="I574" i="2" s="1"/>
  <c r="I702" i="2" s="1"/>
  <c r="I703" i="2" s="1"/>
  <c r="J712" i="2"/>
  <c r="L712" i="2" s="1"/>
  <c r="L681" i="2"/>
  <c r="K568" i="2"/>
  <c r="I695" i="2"/>
  <c r="K701" i="2"/>
  <c r="K690" i="2"/>
  <c r="G701" i="2"/>
  <c r="G684" i="2"/>
  <c r="G687" i="2" s="1"/>
  <c r="G702" i="2"/>
  <c r="G153" i="1"/>
  <c r="H700" i="2"/>
  <c r="J700" i="2" s="1"/>
  <c r="L700" i="2" s="1"/>
  <c r="N700" i="2" s="1"/>
  <c r="P700" i="2" s="1"/>
  <c r="I153" i="1"/>
  <c r="I708" i="2"/>
  <c r="F240" i="2"/>
  <c r="H240" i="2" s="1"/>
  <c r="F712" i="2"/>
  <c r="H712" i="2" s="1"/>
  <c r="D7" i="1"/>
  <c r="F7" i="1" s="1"/>
  <c r="H7" i="1" s="1"/>
  <c r="J7" i="1" s="1"/>
  <c r="L7" i="1" s="1"/>
  <c r="N7" i="1" s="1"/>
  <c r="D12" i="1"/>
  <c r="F12" i="1" s="1"/>
  <c r="H12" i="1" s="1"/>
  <c r="J12" i="1" s="1"/>
  <c r="L12" i="1" s="1"/>
  <c r="N12" i="1" s="1"/>
  <c r="D21" i="1"/>
  <c r="F21" i="1" s="1"/>
  <c r="H21" i="1" s="1"/>
  <c r="J21" i="1" s="1"/>
  <c r="L21" i="1" s="1"/>
  <c r="N21" i="1" s="1"/>
  <c r="D27" i="1"/>
  <c r="F27" i="1" s="1"/>
  <c r="H27" i="1" s="1"/>
  <c r="J27" i="1" s="1"/>
  <c r="L27" i="1" s="1"/>
  <c r="N27" i="1" s="1"/>
  <c r="D30" i="1"/>
  <c r="E30" i="1"/>
  <c r="D37" i="1"/>
  <c r="D39" i="1"/>
  <c r="D42" i="1"/>
  <c r="E42" i="1"/>
  <c r="D48" i="1"/>
  <c r="F48" i="1" s="1"/>
  <c r="H48" i="1" s="1"/>
  <c r="J48" i="1" s="1"/>
  <c r="L48" i="1" s="1"/>
  <c r="N48" i="1" s="1"/>
  <c r="D96" i="1"/>
  <c r="E96" i="1"/>
  <c r="D99" i="1"/>
  <c r="E99" i="1"/>
  <c r="D150" i="1"/>
  <c r="E150" i="1"/>
  <c r="E419" i="2"/>
  <c r="D419" i="2"/>
  <c r="D519" i="2"/>
  <c r="E519" i="2"/>
  <c r="D10" i="2"/>
  <c r="F10" i="2" s="1"/>
  <c r="H10" i="2" s="1"/>
  <c r="J10" i="2" s="1"/>
  <c r="L10" i="2" s="1"/>
  <c r="E549" i="2"/>
  <c r="D549" i="2"/>
  <c r="D5" i="2"/>
  <c r="F5" i="2" s="1"/>
  <c r="H5" i="2" s="1"/>
  <c r="J5" i="2" s="1"/>
  <c r="L5" i="2" s="1"/>
  <c r="D700" i="2"/>
  <c r="D693" i="2"/>
  <c r="D681" i="2"/>
  <c r="D712" i="2" s="1"/>
  <c r="D659" i="2"/>
  <c r="F659" i="2" s="1"/>
  <c r="H659" i="2" s="1"/>
  <c r="J659" i="2" s="1"/>
  <c r="L659" i="2" s="1"/>
  <c r="D652" i="2"/>
  <c r="F652" i="2" s="1"/>
  <c r="H652" i="2" s="1"/>
  <c r="J652" i="2" s="1"/>
  <c r="L652" i="2" s="1"/>
  <c r="D615" i="2"/>
  <c r="F615" i="2" s="1"/>
  <c r="H615" i="2" s="1"/>
  <c r="J615" i="2" s="1"/>
  <c r="L615" i="2" s="1"/>
  <c r="D598" i="2"/>
  <c r="D320" i="2"/>
  <c r="D315" i="2"/>
  <c r="D513" i="2"/>
  <c r="D562" i="2"/>
  <c r="D560" i="2"/>
  <c r="D554" i="2"/>
  <c r="D537" i="2"/>
  <c r="D532" i="2"/>
  <c r="D530" i="2"/>
  <c r="D525" i="2"/>
  <c r="D485" i="2"/>
  <c r="D481" i="2"/>
  <c r="D476" i="2"/>
  <c r="D474" i="2"/>
  <c r="D465" i="2"/>
  <c r="D460" i="2"/>
  <c r="D447" i="2"/>
  <c r="D442" i="2"/>
  <c r="D436" i="2"/>
  <c r="D429" i="2"/>
  <c r="D427" i="2"/>
  <c r="D424" i="2"/>
  <c r="D412" i="2"/>
  <c r="D408" i="2"/>
  <c r="D404" i="2"/>
  <c r="D399" i="2"/>
  <c r="D391" i="2"/>
  <c r="D386" i="2"/>
  <c r="D381" i="2"/>
  <c r="D379" i="2"/>
  <c r="D376" i="2"/>
  <c r="D371" i="2"/>
  <c r="D369" i="2"/>
  <c r="D367" i="2"/>
  <c r="F367" i="2" s="1"/>
  <c r="H367" i="2" s="1"/>
  <c r="J367" i="2" s="1"/>
  <c r="L367" i="2" s="1"/>
  <c r="D355" i="2"/>
  <c r="F355" i="2" s="1"/>
  <c r="H355" i="2" s="1"/>
  <c r="J355" i="2" s="1"/>
  <c r="L355" i="2" s="1"/>
  <c r="D351" i="2"/>
  <c r="D343" i="2"/>
  <c r="D341" i="2"/>
  <c r="D336" i="2"/>
  <c r="D330" i="2"/>
  <c r="D327" i="2"/>
  <c r="D325" i="2"/>
  <c r="D308" i="2"/>
  <c r="D303" i="2"/>
  <c r="D293" i="2"/>
  <c r="F293" i="2" s="1"/>
  <c r="H293" i="2" s="1"/>
  <c r="J293" i="2" s="1"/>
  <c r="L293" i="2" s="1"/>
  <c r="D290" i="2"/>
  <c r="D284" i="2"/>
  <c r="D266" i="2"/>
  <c r="D265" i="2" s="1"/>
  <c r="D234" i="2"/>
  <c r="D232" i="2"/>
  <c r="D228" i="2"/>
  <c r="D224" i="2"/>
  <c r="D219" i="2"/>
  <c r="D212" i="2"/>
  <c r="D202" i="2"/>
  <c r="D196" i="2"/>
  <c r="D192" i="2"/>
  <c r="D186" i="2"/>
  <c r="D180" i="2"/>
  <c r="D176" i="2"/>
  <c r="D169" i="2"/>
  <c r="D164" i="2"/>
  <c r="D162" i="2"/>
  <c r="D152" i="2"/>
  <c r="D126" i="2"/>
  <c r="D118" i="2"/>
  <c r="D103" i="2"/>
  <c r="D100" i="2"/>
  <c r="D91" i="2"/>
  <c r="D86" i="2"/>
  <c r="D78" i="2"/>
  <c r="F78" i="2" s="1"/>
  <c r="H78" i="2" s="1"/>
  <c r="J78" i="2" s="1"/>
  <c r="L78" i="2" s="1"/>
  <c r="D71" i="2"/>
  <c r="F71" i="2" s="1"/>
  <c r="H71" i="2" s="1"/>
  <c r="J71" i="2" s="1"/>
  <c r="L71" i="2" s="1"/>
  <c r="D50" i="2"/>
  <c r="F50" i="2" s="1"/>
  <c r="H50" i="2" s="1"/>
  <c r="J50" i="2" s="1"/>
  <c r="L50" i="2" s="1"/>
  <c r="D48" i="2"/>
  <c r="F48" i="2" s="1"/>
  <c r="H48" i="2" s="1"/>
  <c r="J48" i="2" s="1"/>
  <c r="L48" i="2" s="1"/>
  <c r="D28" i="2"/>
  <c r="F28" i="2" s="1"/>
  <c r="H28" i="2" s="1"/>
  <c r="J28" i="2" s="1"/>
  <c r="L28" i="2" s="1"/>
  <c r="N28" i="2" s="1"/>
  <c r="P28" i="2" s="1"/>
  <c r="D22" i="2"/>
  <c r="F22" i="2" s="1"/>
  <c r="H22" i="2" s="1"/>
  <c r="J22" i="2" s="1"/>
  <c r="L22" i="2" s="1"/>
  <c r="D19" i="2"/>
  <c r="F19" i="2" s="1"/>
  <c r="H19" i="2" s="1"/>
  <c r="J19" i="2" s="1"/>
  <c r="L19" i="2" s="1"/>
  <c r="M703" i="2" l="1"/>
  <c r="M714" i="2" s="1"/>
  <c r="F150" i="1"/>
  <c r="H150" i="1" s="1"/>
  <c r="J150" i="1" s="1"/>
  <c r="L150" i="1" s="1"/>
  <c r="N150" i="1" s="1"/>
  <c r="J713" i="2"/>
  <c r="L713" i="2" s="1"/>
  <c r="K574" i="2"/>
  <c r="G703" i="2"/>
  <c r="G714" i="2" s="1"/>
  <c r="F99" i="1"/>
  <c r="H99" i="1" s="1"/>
  <c r="J99" i="1" s="1"/>
  <c r="L99" i="1" s="1"/>
  <c r="N99" i="1" s="1"/>
  <c r="K695" i="2"/>
  <c r="I714" i="2"/>
  <c r="G696" i="2"/>
  <c r="I684" i="2"/>
  <c r="J240" i="2"/>
  <c r="L240" i="2" s="1"/>
  <c r="F419" i="2"/>
  <c r="H419" i="2" s="1"/>
  <c r="J419" i="2" s="1"/>
  <c r="L419" i="2" s="1"/>
  <c r="F30" i="1"/>
  <c r="H30" i="1" s="1"/>
  <c r="J30" i="1" s="1"/>
  <c r="L30" i="1" s="1"/>
  <c r="N30" i="1" s="1"/>
  <c r="F519" i="2"/>
  <c r="H519" i="2" s="1"/>
  <c r="J519" i="2" s="1"/>
  <c r="L519" i="2" s="1"/>
  <c r="D524" i="2"/>
  <c r="D300" i="2"/>
  <c r="F18" i="2"/>
  <c r="H18" i="2" s="1"/>
  <c r="J18" i="2" s="1"/>
  <c r="L18" i="2" s="1"/>
  <c r="N18" i="2" s="1"/>
  <c r="P18" i="2" s="1"/>
  <c r="F549" i="2"/>
  <c r="H549" i="2" s="1"/>
  <c r="J549" i="2" s="1"/>
  <c r="L549" i="2" s="1"/>
  <c r="D125" i="2"/>
  <c r="D117" i="2"/>
  <c r="F96" i="1"/>
  <c r="H96" i="1" s="1"/>
  <c r="J96" i="1" s="1"/>
  <c r="L96" i="1" s="1"/>
  <c r="N96" i="1" s="1"/>
  <c r="D441" i="2"/>
  <c r="D366" i="2"/>
  <c r="D119" i="1"/>
  <c r="D149" i="1" s="1"/>
  <c r="E5" i="1"/>
  <c r="E92" i="1" s="1"/>
  <c r="E148" i="1" s="1"/>
  <c r="E119" i="1"/>
  <c r="D5" i="1"/>
  <c r="D473" i="2"/>
  <c r="D529" i="2"/>
  <c r="D559" i="2"/>
  <c r="D666" i="2"/>
  <c r="D670" i="2" s="1"/>
  <c r="D314" i="2"/>
  <c r="D686" i="2"/>
  <c r="D195" i="2"/>
  <c r="D423" i="2"/>
  <c r="D353" i="2"/>
  <c r="D375" i="2"/>
  <c r="D480" i="2"/>
  <c r="D385" i="2"/>
  <c r="D289" i="2"/>
  <c r="D218" i="2"/>
  <c r="D324" i="2"/>
  <c r="D161" i="2"/>
  <c r="D85" i="2"/>
  <c r="D18" i="2"/>
  <c r="D4" i="2" s="1"/>
  <c r="D711" i="2"/>
  <c r="D713" i="2" s="1"/>
  <c r="F711" i="2" l="1"/>
  <c r="H711" i="2" s="1"/>
  <c r="H713" i="2" s="1"/>
  <c r="K684" i="2"/>
  <c r="K702" i="2"/>
  <c r="I687" i="2"/>
  <c r="D418" i="2"/>
  <c r="D335" i="2"/>
  <c r="E149" i="1"/>
  <c r="F149" i="1" s="1"/>
  <c r="F119" i="1"/>
  <c r="H119" i="1" s="1"/>
  <c r="J119" i="1" s="1"/>
  <c r="L119" i="1" s="1"/>
  <c r="N119" i="1" s="1"/>
  <c r="D92" i="1"/>
  <c r="F5" i="1"/>
  <c r="H5" i="1" s="1"/>
  <c r="J5" i="1" s="1"/>
  <c r="L5" i="1" s="1"/>
  <c r="N5" i="1" s="1"/>
  <c r="D685" i="2"/>
  <c r="D707" i="2" s="1"/>
  <c r="F713" i="2" l="1"/>
  <c r="K703" i="2"/>
  <c r="K714" i="2" s="1"/>
  <c r="K687" i="2"/>
  <c r="F706" i="2"/>
  <c r="H706" i="2" s="1"/>
  <c r="J706" i="2" s="1"/>
  <c r="L706" i="2" s="1"/>
  <c r="N706" i="2" s="1"/>
  <c r="P706" i="2" s="1"/>
  <c r="H149" i="1"/>
  <c r="J149" i="1" s="1"/>
  <c r="L149" i="1" s="1"/>
  <c r="N149" i="1" s="1"/>
  <c r="I696" i="2"/>
  <c r="E153" i="1"/>
  <c r="D148" i="1"/>
  <c r="F92" i="1"/>
  <c r="H92" i="1" s="1"/>
  <c r="J92" i="1" s="1"/>
  <c r="L92" i="1" s="1"/>
  <c r="N92" i="1" s="1"/>
  <c r="D691" i="2"/>
  <c r="D706" i="2"/>
  <c r="D708" i="2" s="1"/>
  <c r="K696" i="2" l="1"/>
  <c r="D153" i="1"/>
  <c r="F148" i="1"/>
  <c r="H148" i="1" s="1"/>
  <c r="J148" i="1" s="1"/>
  <c r="F153" i="1"/>
  <c r="H153" i="1" s="1"/>
  <c r="J153" i="1" s="1"/>
  <c r="L153" i="1" s="1"/>
  <c r="N153" i="1" s="1"/>
  <c r="D699" i="2"/>
  <c r="D701" i="2" s="1"/>
  <c r="D690" i="2"/>
  <c r="D695" i="2" s="1"/>
  <c r="L148" i="1" l="1"/>
  <c r="N148" i="1" s="1"/>
  <c r="F699" i="2"/>
  <c r="F701" i="2" s="1"/>
  <c r="H701" i="2" s="1"/>
  <c r="J701" i="2" s="1"/>
  <c r="L701" i="2" s="1"/>
  <c r="XEQ88" i="1"/>
  <c r="H699" i="2" l="1"/>
  <c r="J699" i="2" s="1"/>
  <c r="L699" i="2" s="1"/>
  <c r="N699" i="2" s="1"/>
  <c r="E700" i="2"/>
  <c r="E693" i="2"/>
  <c r="F693" i="2" s="1"/>
  <c r="H693" i="2" s="1"/>
  <c r="J693" i="2" s="1"/>
  <c r="L693" i="2" s="1"/>
  <c r="N693" i="2" s="1"/>
  <c r="P693" i="2" s="1"/>
  <c r="E681" i="2"/>
  <c r="E686" i="2" s="1"/>
  <c r="F686" i="2" s="1"/>
  <c r="H686" i="2" s="1"/>
  <c r="J686" i="2" s="1"/>
  <c r="L686" i="2" s="1"/>
  <c r="E598" i="2"/>
  <c r="E711" i="2"/>
  <c r="E562" i="2"/>
  <c r="F562" i="2" s="1"/>
  <c r="H562" i="2" s="1"/>
  <c r="J562" i="2" s="1"/>
  <c r="L562" i="2" s="1"/>
  <c r="E560" i="2"/>
  <c r="F560" i="2" s="1"/>
  <c r="H560" i="2" s="1"/>
  <c r="J560" i="2" s="1"/>
  <c r="L560" i="2" s="1"/>
  <c r="E554" i="2"/>
  <c r="F554" i="2" s="1"/>
  <c r="H554" i="2" s="1"/>
  <c r="J554" i="2" s="1"/>
  <c r="L554" i="2" s="1"/>
  <c r="E537" i="2"/>
  <c r="F537" i="2" s="1"/>
  <c r="H537" i="2" s="1"/>
  <c r="J537" i="2" s="1"/>
  <c r="L537" i="2" s="1"/>
  <c r="E532" i="2"/>
  <c r="F532" i="2" s="1"/>
  <c r="H532" i="2" s="1"/>
  <c r="J532" i="2" s="1"/>
  <c r="L532" i="2" s="1"/>
  <c r="E530" i="2"/>
  <c r="F530" i="2" s="1"/>
  <c r="H530" i="2" s="1"/>
  <c r="J530" i="2" s="1"/>
  <c r="L530" i="2" s="1"/>
  <c r="E525" i="2"/>
  <c r="E513" i="2"/>
  <c r="F513" i="2" s="1"/>
  <c r="H513" i="2" s="1"/>
  <c r="J513" i="2" s="1"/>
  <c r="L513" i="2" s="1"/>
  <c r="E485" i="2"/>
  <c r="F485" i="2" s="1"/>
  <c r="H485" i="2" s="1"/>
  <c r="J485" i="2" s="1"/>
  <c r="L485" i="2" s="1"/>
  <c r="E481" i="2"/>
  <c r="F481" i="2" s="1"/>
  <c r="H481" i="2" s="1"/>
  <c r="J481" i="2" s="1"/>
  <c r="L481" i="2" s="1"/>
  <c r="E476" i="2"/>
  <c r="F476" i="2" s="1"/>
  <c r="H476" i="2" s="1"/>
  <c r="J476" i="2" s="1"/>
  <c r="L476" i="2" s="1"/>
  <c r="E474" i="2"/>
  <c r="F474" i="2" s="1"/>
  <c r="H474" i="2" s="1"/>
  <c r="J474" i="2" s="1"/>
  <c r="L474" i="2" s="1"/>
  <c r="E465" i="2"/>
  <c r="F465" i="2" s="1"/>
  <c r="H465" i="2" s="1"/>
  <c r="J465" i="2" s="1"/>
  <c r="L465" i="2" s="1"/>
  <c r="E460" i="2"/>
  <c r="F460" i="2" s="1"/>
  <c r="H460" i="2" s="1"/>
  <c r="J460" i="2" s="1"/>
  <c r="L460" i="2" s="1"/>
  <c r="E447" i="2"/>
  <c r="F447" i="2" s="1"/>
  <c r="H447" i="2" s="1"/>
  <c r="J447" i="2" s="1"/>
  <c r="L447" i="2" s="1"/>
  <c r="E442" i="2"/>
  <c r="F442" i="2" s="1"/>
  <c r="H442" i="2" s="1"/>
  <c r="J442" i="2" s="1"/>
  <c r="L442" i="2" s="1"/>
  <c r="E436" i="2"/>
  <c r="F436" i="2" s="1"/>
  <c r="H436" i="2" s="1"/>
  <c r="J436" i="2" s="1"/>
  <c r="L436" i="2" s="1"/>
  <c r="E429" i="2"/>
  <c r="F429" i="2" s="1"/>
  <c r="H429" i="2" s="1"/>
  <c r="J429" i="2" s="1"/>
  <c r="L429" i="2" s="1"/>
  <c r="E427" i="2"/>
  <c r="F427" i="2" s="1"/>
  <c r="H427" i="2" s="1"/>
  <c r="J427" i="2" s="1"/>
  <c r="L427" i="2" s="1"/>
  <c r="E424" i="2"/>
  <c r="F424" i="2" s="1"/>
  <c r="H424" i="2" s="1"/>
  <c r="J424" i="2" s="1"/>
  <c r="L424" i="2" s="1"/>
  <c r="E412" i="2"/>
  <c r="F412" i="2" s="1"/>
  <c r="H412" i="2" s="1"/>
  <c r="J412" i="2" s="1"/>
  <c r="L412" i="2" s="1"/>
  <c r="E408" i="2"/>
  <c r="F408" i="2" s="1"/>
  <c r="H408" i="2" s="1"/>
  <c r="J408" i="2" s="1"/>
  <c r="L408" i="2" s="1"/>
  <c r="E404" i="2"/>
  <c r="F404" i="2" s="1"/>
  <c r="H404" i="2" s="1"/>
  <c r="J404" i="2" s="1"/>
  <c r="L404" i="2" s="1"/>
  <c r="E399" i="2"/>
  <c r="F399" i="2" s="1"/>
  <c r="H399" i="2" s="1"/>
  <c r="J399" i="2" s="1"/>
  <c r="L399" i="2" s="1"/>
  <c r="E391" i="2"/>
  <c r="F391" i="2" s="1"/>
  <c r="H391" i="2" s="1"/>
  <c r="J391" i="2" s="1"/>
  <c r="L391" i="2" s="1"/>
  <c r="E386" i="2"/>
  <c r="F386" i="2" s="1"/>
  <c r="H386" i="2" s="1"/>
  <c r="J386" i="2" s="1"/>
  <c r="L386" i="2" s="1"/>
  <c r="E381" i="2"/>
  <c r="F381" i="2" s="1"/>
  <c r="H381" i="2" s="1"/>
  <c r="J381" i="2" s="1"/>
  <c r="L381" i="2" s="1"/>
  <c r="E379" i="2"/>
  <c r="F379" i="2" s="1"/>
  <c r="H379" i="2" s="1"/>
  <c r="J379" i="2" s="1"/>
  <c r="L379" i="2" s="1"/>
  <c r="E376" i="2"/>
  <c r="F376" i="2" s="1"/>
  <c r="H376" i="2" s="1"/>
  <c r="J376" i="2" s="1"/>
  <c r="L376" i="2" s="1"/>
  <c r="E371" i="2"/>
  <c r="F371" i="2" s="1"/>
  <c r="H371" i="2" s="1"/>
  <c r="J371" i="2" s="1"/>
  <c r="L371" i="2" s="1"/>
  <c r="E369" i="2"/>
  <c r="F369" i="2" s="1"/>
  <c r="H369" i="2" s="1"/>
  <c r="J369" i="2" s="1"/>
  <c r="L369" i="2" s="1"/>
  <c r="E363" i="2"/>
  <c r="E351" i="2"/>
  <c r="F351" i="2" s="1"/>
  <c r="H351" i="2" s="1"/>
  <c r="J351" i="2" s="1"/>
  <c r="L351" i="2" s="1"/>
  <c r="E343" i="2"/>
  <c r="F343" i="2" s="1"/>
  <c r="H343" i="2" s="1"/>
  <c r="J343" i="2" s="1"/>
  <c r="L343" i="2" s="1"/>
  <c r="E341" i="2"/>
  <c r="F341" i="2" s="1"/>
  <c r="H341" i="2" s="1"/>
  <c r="J341" i="2" s="1"/>
  <c r="L341" i="2" s="1"/>
  <c r="E336" i="2"/>
  <c r="F336" i="2" s="1"/>
  <c r="H336" i="2" s="1"/>
  <c r="J336" i="2" s="1"/>
  <c r="L336" i="2" s="1"/>
  <c r="E330" i="2"/>
  <c r="F330" i="2" s="1"/>
  <c r="H330" i="2" s="1"/>
  <c r="J330" i="2" s="1"/>
  <c r="L330" i="2" s="1"/>
  <c r="E327" i="2"/>
  <c r="F327" i="2" s="1"/>
  <c r="H327" i="2" s="1"/>
  <c r="J327" i="2" s="1"/>
  <c r="L327" i="2" s="1"/>
  <c r="E325" i="2"/>
  <c r="F325" i="2" s="1"/>
  <c r="H325" i="2" s="1"/>
  <c r="J325" i="2" s="1"/>
  <c r="L325" i="2" s="1"/>
  <c r="E320" i="2"/>
  <c r="F320" i="2" s="1"/>
  <c r="H320" i="2" s="1"/>
  <c r="J320" i="2" s="1"/>
  <c r="L320" i="2" s="1"/>
  <c r="E315" i="2"/>
  <c r="F315" i="2" s="1"/>
  <c r="H315" i="2" s="1"/>
  <c r="J315" i="2" s="1"/>
  <c r="L315" i="2" s="1"/>
  <c r="E308" i="2"/>
  <c r="F308" i="2" s="1"/>
  <c r="H308" i="2" s="1"/>
  <c r="J308" i="2" s="1"/>
  <c r="L308" i="2" s="1"/>
  <c r="E303" i="2"/>
  <c r="E295" i="2"/>
  <c r="F295" i="2" s="1"/>
  <c r="H295" i="2" s="1"/>
  <c r="J295" i="2" s="1"/>
  <c r="L295" i="2" s="1"/>
  <c r="E290" i="2"/>
  <c r="F290" i="2" s="1"/>
  <c r="H290" i="2" s="1"/>
  <c r="J290" i="2" s="1"/>
  <c r="L290" i="2" s="1"/>
  <c r="E284" i="2"/>
  <c r="F284" i="2" s="1"/>
  <c r="H284" i="2" s="1"/>
  <c r="J284" i="2" s="1"/>
  <c r="L284" i="2" s="1"/>
  <c r="E266" i="2"/>
  <c r="E234" i="2"/>
  <c r="F234" i="2" s="1"/>
  <c r="H234" i="2" s="1"/>
  <c r="J234" i="2" s="1"/>
  <c r="L234" i="2" s="1"/>
  <c r="E232" i="2"/>
  <c r="F232" i="2" s="1"/>
  <c r="H232" i="2" s="1"/>
  <c r="J232" i="2" s="1"/>
  <c r="L232" i="2" s="1"/>
  <c r="E228" i="2"/>
  <c r="F228" i="2" s="1"/>
  <c r="H228" i="2" s="1"/>
  <c r="J228" i="2" s="1"/>
  <c r="L228" i="2" s="1"/>
  <c r="E224" i="2"/>
  <c r="F224" i="2" s="1"/>
  <c r="H224" i="2" s="1"/>
  <c r="J224" i="2" s="1"/>
  <c r="L224" i="2" s="1"/>
  <c r="E219" i="2"/>
  <c r="F219" i="2" s="1"/>
  <c r="H219" i="2" s="1"/>
  <c r="J219" i="2" s="1"/>
  <c r="L219" i="2" s="1"/>
  <c r="E212" i="2"/>
  <c r="F212" i="2" s="1"/>
  <c r="H212" i="2" s="1"/>
  <c r="J212" i="2" s="1"/>
  <c r="L212" i="2" s="1"/>
  <c r="E202" i="2"/>
  <c r="F202" i="2" s="1"/>
  <c r="H202" i="2" s="1"/>
  <c r="J202" i="2" s="1"/>
  <c r="L202" i="2" s="1"/>
  <c r="E196" i="2"/>
  <c r="F196" i="2" s="1"/>
  <c r="H196" i="2" s="1"/>
  <c r="J196" i="2" s="1"/>
  <c r="L196" i="2" s="1"/>
  <c r="E192" i="2"/>
  <c r="F192" i="2" s="1"/>
  <c r="H192" i="2" s="1"/>
  <c r="J192" i="2" s="1"/>
  <c r="L192" i="2" s="1"/>
  <c r="E186" i="2"/>
  <c r="F186" i="2" s="1"/>
  <c r="H186" i="2" s="1"/>
  <c r="J186" i="2" s="1"/>
  <c r="L186" i="2" s="1"/>
  <c r="E180" i="2"/>
  <c r="F180" i="2" s="1"/>
  <c r="H180" i="2" s="1"/>
  <c r="J180" i="2" s="1"/>
  <c r="L180" i="2" s="1"/>
  <c r="E176" i="2"/>
  <c r="F176" i="2" s="1"/>
  <c r="H176" i="2" s="1"/>
  <c r="J176" i="2" s="1"/>
  <c r="L176" i="2" s="1"/>
  <c r="E169" i="2"/>
  <c r="F169" i="2" s="1"/>
  <c r="H169" i="2" s="1"/>
  <c r="J169" i="2" s="1"/>
  <c r="L169" i="2" s="1"/>
  <c r="E164" i="2"/>
  <c r="F164" i="2" s="1"/>
  <c r="H164" i="2" s="1"/>
  <c r="J164" i="2" s="1"/>
  <c r="L164" i="2" s="1"/>
  <c r="E162" i="2"/>
  <c r="F162" i="2" s="1"/>
  <c r="H162" i="2" s="1"/>
  <c r="J162" i="2" s="1"/>
  <c r="L162" i="2" s="1"/>
  <c r="E152" i="2"/>
  <c r="F152" i="2" s="1"/>
  <c r="H152" i="2" s="1"/>
  <c r="J152" i="2" s="1"/>
  <c r="L152" i="2" s="1"/>
  <c r="E126" i="2"/>
  <c r="E118" i="2"/>
  <c r="E103" i="2"/>
  <c r="F103" i="2" s="1"/>
  <c r="H103" i="2" s="1"/>
  <c r="J103" i="2" s="1"/>
  <c r="L103" i="2" s="1"/>
  <c r="E100" i="2"/>
  <c r="F100" i="2" s="1"/>
  <c r="H100" i="2" s="1"/>
  <c r="J100" i="2" s="1"/>
  <c r="L100" i="2" s="1"/>
  <c r="E91" i="2"/>
  <c r="F91" i="2" s="1"/>
  <c r="H91" i="2" s="1"/>
  <c r="J91" i="2" s="1"/>
  <c r="L91" i="2" s="1"/>
  <c r="E86" i="2"/>
  <c r="F86" i="2" s="1"/>
  <c r="H86" i="2" s="1"/>
  <c r="J86" i="2" s="1"/>
  <c r="L86" i="2" s="1"/>
  <c r="N701" i="2" l="1"/>
  <c r="P701" i="2" s="1"/>
  <c r="P699" i="2"/>
  <c r="E524" i="2"/>
  <c r="F524" i="2" s="1"/>
  <c r="H524" i="2" s="1"/>
  <c r="J524" i="2" s="1"/>
  <c r="L524" i="2" s="1"/>
  <c r="F525" i="2"/>
  <c r="H525" i="2" s="1"/>
  <c r="J525" i="2" s="1"/>
  <c r="L525" i="2" s="1"/>
  <c r="E300" i="2"/>
  <c r="F300" i="2" s="1"/>
  <c r="H300" i="2" s="1"/>
  <c r="J300" i="2" s="1"/>
  <c r="L300" i="2" s="1"/>
  <c r="F303" i="2"/>
  <c r="H303" i="2" s="1"/>
  <c r="J303" i="2" s="1"/>
  <c r="L303" i="2" s="1"/>
  <c r="E666" i="2"/>
  <c r="F666" i="2" s="1"/>
  <c r="F598" i="2"/>
  <c r="H598" i="2" s="1"/>
  <c r="J598" i="2" s="1"/>
  <c r="L598" i="2" s="1"/>
  <c r="E362" i="2"/>
  <c r="F362" i="2" s="1"/>
  <c r="H362" i="2" s="1"/>
  <c r="J362" i="2" s="1"/>
  <c r="L362" i="2" s="1"/>
  <c r="F363" i="2"/>
  <c r="H363" i="2" s="1"/>
  <c r="J363" i="2" s="1"/>
  <c r="L363" i="2" s="1"/>
  <c r="E265" i="2"/>
  <c r="F265" i="2" s="1"/>
  <c r="H265" i="2" s="1"/>
  <c r="J265" i="2" s="1"/>
  <c r="L265" i="2" s="1"/>
  <c r="F266" i="2"/>
  <c r="H266" i="2" s="1"/>
  <c r="J266" i="2" s="1"/>
  <c r="L266" i="2" s="1"/>
  <c r="E366" i="2"/>
  <c r="F366" i="2" s="1"/>
  <c r="H366" i="2" s="1"/>
  <c r="J366" i="2" s="1"/>
  <c r="L366" i="2" s="1"/>
  <c r="E117" i="2"/>
  <c r="F117" i="2" s="1"/>
  <c r="H117" i="2" s="1"/>
  <c r="J117" i="2" s="1"/>
  <c r="L117" i="2" s="1"/>
  <c r="F118" i="2"/>
  <c r="H118" i="2" s="1"/>
  <c r="J118" i="2" s="1"/>
  <c r="L118" i="2" s="1"/>
  <c r="E125" i="2"/>
  <c r="F125" i="2" s="1"/>
  <c r="H125" i="2" s="1"/>
  <c r="J125" i="2" s="1"/>
  <c r="L125" i="2" s="1"/>
  <c r="F126" i="2"/>
  <c r="H126" i="2" s="1"/>
  <c r="J126" i="2" s="1"/>
  <c r="L126" i="2" s="1"/>
  <c r="E441" i="2"/>
  <c r="F441" i="2" s="1"/>
  <c r="H441" i="2" s="1"/>
  <c r="J441" i="2" s="1"/>
  <c r="L441" i="2" s="1"/>
  <c r="E559" i="2"/>
  <c r="F559" i="2" s="1"/>
  <c r="H559" i="2" s="1"/>
  <c r="J559" i="2" s="1"/>
  <c r="L559" i="2" s="1"/>
  <c r="E375" i="2"/>
  <c r="F375" i="2" s="1"/>
  <c r="H375" i="2" s="1"/>
  <c r="J375" i="2" s="1"/>
  <c r="L375" i="2" s="1"/>
  <c r="E314" i="2"/>
  <c r="F314" i="2" s="1"/>
  <c r="H314" i="2" s="1"/>
  <c r="J314" i="2" s="1"/>
  <c r="L314" i="2" s="1"/>
  <c r="E473" i="2"/>
  <c r="F473" i="2" s="1"/>
  <c r="H473" i="2" s="1"/>
  <c r="J473" i="2" s="1"/>
  <c r="L473" i="2" s="1"/>
  <c r="E195" i="2"/>
  <c r="F195" i="2" s="1"/>
  <c r="H195" i="2" s="1"/>
  <c r="J195" i="2" s="1"/>
  <c r="L195" i="2" s="1"/>
  <c r="E706" i="2"/>
  <c r="E690" i="2"/>
  <c r="E423" i="2"/>
  <c r="E529" i="2"/>
  <c r="F529" i="2" s="1"/>
  <c r="H529" i="2" s="1"/>
  <c r="J529" i="2" s="1"/>
  <c r="L529" i="2" s="1"/>
  <c r="E385" i="2"/>
  <c r="F385" i="2" s="1"/>
  <c r="H385" i="2" s="1"/>
  <c r="J385" i="2" s="1"/>
  <c r="L385" i="2" s="1"/>
  <c r="E712" i="2"/>
  <c r="E713" i="2" s="1"/>
  <c r="E289" i="2"/>
  <c r="F289" i="2" s="1"/>
  <c r="H289" i="2" s="1"/>
  <c r="J289" i="2" s="1"/>
  <c r="L289" i="2" s="1"/>
  <c r="E480" i="2"/>
  <c r="F480" i="2" s="1"/>
  <c r="H480" i="2" s="1"/>
  <c r="J480" i="2" s="1"/>
  <c r="L480" i="2" s="1"/>
  <c r="E85" i="2"/>
  <c r="F85" i="2" s="1"/>
  <c r="H85" i="2" s="1"/>
  <c r="J85" i="2" s="1"/>
  <c r="L85" i="2" s="1"/>
  <c r="E353" i="2"/>
  <c r="E161" i="2"/>
  <c r="E324" i="2"/>
  <c r="F324" i="2" s="1"/>
  <c r="H324" i="2" s="1"/>
  <c r="J324" i="2" s="1"/>
  <c r="L324" i="2" s="1"/>
  <c r="E18" i="2"/>
  <c r="E4" i="2" s="1"/>
  <c r="E218" i="2"/>
  <c r="F218" i="2" s="1"/>
  <c r="H218" i="2" s="1"/>
  <c r="J218" i="2" s="1"/>
  <c r="L218" i="2" s="1"/>
  <c r="F670" i="2" l="1"/>
  <c r="H670" i="2" s="1"/>
  <c r="J670" i="2" s="1"/>
  <c r="H666" i="2"/>
  <c r="J666" i="2" s="1"/>
  <c r="L666" i="2" s="1"/>
  <c r="E670" i="2"/>
  <c r="E685" i="2" s="1"/>
  <c r="F685" i="2" s="1"/>
  <c r="E335" i="2"/>
  <c r="F335" i="2" s="1"/>
  <c r="H335" i="2" s="1"/>
  <c r="J335" i="2" s="1"/>
  <c r="L335" i="2" s="1"/>
  <c r="F353" i="2"/>
  <c r="H353" i="2" s="1"/>
  <c r="J353" i="2" s="1"/>
  <c r="L353" i="2" s="1"/>
  <c r="F4" i="2"/>
  <c r="H4" i="2" s="1"/>
  <c r="E418" i="2"/>
  <c r="F418" i="2" s="1"/>
  <c r="H418" i="2" s="1"/>
  <c r="J418" i="2" s="1"/>
  <c r="L418" i="2" s="1"/>
  <c r="F423" i="2"/>
  <c r="H423" i="2" s="1"/>
  <c r="J423" i="2" s="1"/>
  <c r="L423" i="2" s="1"/>
  <c r="E142" i="2"/>
  <c r="E141" i="2" s="1"/>
  <c r="F161" i="2"/>
  <c r="H161" i="2" s="1"/>
  <c r="J161" i="2" s="1"/>
  <c r="L161" i="2" s="1"/>
  <c r="F690" i="2"/>
  <c r="H690" i="2" s="1"/>
  <c r="J690" i="2" s="1"/>
  <c r="L690" i="2" s="1"/>
  <c r="N690" i="2" s="1"/>
  <c r="P690" i="2" s="1"/>
  <c r="E691" i="2"/>
  <c r="F691" i="2" s="1"/>
  <c r="H691" i="2" s="1"/>
  <c r="J691" i="2" s="1"/>
  <c r="L691" i="2" s="1"/>
  <c r="N691" i="2" s="1"/>
  <c r="P691" i="2" s="1"/>
  <c r="E699" i="2"/>
  <c r="E701" i="2" s="1"/>
  <c r="N695" i="2" l="1"/>
  <c r="J707" i="2"/>
  <c r="L670" i="2"/>
  <c r="F707" i="2"/>
  <c r="H685" i="2"/>
  <c r="J685" i="2" s="1"/>
  <c r="L685" i="2" s="1"/>
  <c r="J4" i="2"/>
  <c r="L4" i="2" s="1"/>
  <c r="N4" i="2" s="1"/>
  <c r="P4" i="2" s="1"/>
  <c r="E707" i="2"/>
  <c r="E708" i="2" s="1"/>
  <c r="E695" i="2"/>
  <c r="F695" i="2"/>
  <c r="H695" i="2" s="1"/>
  <c r="E568" i="2"/>
  <c r="E574" i="2" s="1"/>
  <c r="E684" i="2" s="1"/>
  <c r="P695" i="2" l="1"/>
  <c r="J708" i="2"/>
  <c r="L708" i="2" s="1"/>
  <c r="N708" i="2" s="1"/>
  <c r="P708" i="2" s="1"/>
  <c r="L707" i="2"/>
  <c r="J695" i="2"/>
  <c r="L695" i="2" s="1"/>
  <c r="F708" i="2"/>
  <c r="H707" i="2"/>
  <c r="H708" i="2" s="1"/>
  <c r="E687" i="2"/>
  <c r="E696" i="2" s="1"/>
  <c r="E702" i="2"/>
  <c r="D143" i="2"/>
  <c r="E703" i="2" l="1"/>
  <c r="E714" i="2" s="1"/>
  <c r="D142" i="2"/>
  <c r="F143" i="2"/>
  <c r="H143" i="2" s="1"/>
  <c r="J143" i="2" s="1"/>
  <c r="L143" i="2" s="1"/>
  <c r="D141" i="2" l="1"/>
  <c r="D568" i="2" s="1"/>
  <c r="F142" i="2"/>
  <c r="H142" i="2" s="1"/>
  <c r="J142" i="2" s="1"/>
  <c r="L142" i="2" s="1"/>
  <c r="D574" i="2" l="1"/>
  <c r="F141" i="2"/>
  <c r="H141" i="2" s="1"/>
  <c r="J141" i="2" l="1"/>
  <c r="L141" i="2" s="1"/>
  <c r="H568" i="2"/>
  <c r="H574" i="2" s="1"/>
  <c r="H702" i="2" s="1"/>
  <c r="H703" i="2" s="1"/>
  <c r="H714" i="2" s="1"/>
  <c r="F568" i="2"/>
  <c r="D684" i="2"/>
  <c r="D702" i="2"/>
  <c r="J568" i="2" l="1"/>
  <c r="F574" i="2"/>
  <c r="D703" i="2"/>
  <c r="D714" i="2" s="1"/>
  <c r="F702" i="2"/>
  <c r="F703" i="2" s="1"/>
  <c r="F714" i="2" s="1"/>
  <c r="D687" i="2"/>
  <c r="D696" i="2" s="1"/>
  <c r="F684" i="2"/>
  <c r="J574" i="2" l="1"/>
  <c r="J702" i="2" s="1"/>
  <c r="L568" i="2"/>
  <c r="F687" i="2"/>
  <c r="H684" i="2"/>
  <c r="J684" i="2" s="1"/>
  <c r="L684" i="2" s="1"/>
  <c r="L574" i="2" l="1"/>
  <c r="N568" i="2"/>
  <c r="J703" i="2"/>
  <c r="L702" i="2"/>
  <c r="N702" i="2" s="1"/>
  <c r="F696" i="2"/>
  <c r="H687" i="2"/>
  <c r="P568" i="2" l="1"/>
  <c r="N574" i="2"/>
  <c r="N703" i="2"/>
  <c r="P702" i="2"/>
  <c r="J714" i="2"/>
  <c r="L714" i="2" s="1"/>
  <c r="L703" i="2"/>
  <c r="J687" i="2"/>
  <c r="H696" i="2"/>
  <c r="N684" i="2" l="1"/>
  <c r="P574" i="2"/>
  <c r="N714" i="2"/>
  <c r="P714" i="2" s="1"/>
  <c r="P703" i="2"/>
  <c r="J696" i="2"/>
  <c r="L696" i="2" s="1"/>
  <c r="L687" i="2"/>
  <c r="P684" i="2" l="1"/>
  <c r="N687" i="2"/>
  <c r="P687" i="2" l="1"/>
  <c r="N696" i="2"/>
  <c r="P69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Lacka</author>
  </authors>
  <commentList>
    <comment ref="C27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Marek Lacka:</t>
        </r>
        <r>
          <rPr>
            <sz val="9"/>
            <color indexed="81"/>
            <rFont val="Tahoma"/>
            <family val="2"/>
          </rPr>
          <t xml:space="preserve">
Preverit - M Smeja vvstup do MS? K Sama Chalupku
</t>
        </r>
      </text>
    </comment>
  </commentList>
</comments>
</file>

<file path=xl/sharedStrings.xml><?xml version="1.0" encoding="utf-8"?>
<sst xmlns="http://schemas.openxmlformats.org/spreadsheetml/2006/main" count="1487" uniqueCount="694">
  <si>
    <t xml:space="preserve">Bežné príjmy </t>
  </si>
  <si>
    <t>Zdroj</t>
  </si>
  <si>
    <t xml:space="preserve">Daňové príjmy </t>
  </si>
  <si>
    <t>Výn. dane z príj.  pouk. územ. samos.</t>
  </si>
  <si>
    <t>Daň z nehnuteľností</t>
  </si>
  <si>
    <t xml:space="preserve">Daň  z pozemkov </t>
  </si>
  <si>
    <t>Daň zo stavieb</t>
  </si>
  <si>
    <t>Daň z bytov</t>
  </si>
  <si>
    <t xml:space="preserve">Daň. príjmy - dane za špecific. služby  </t>
  </si>
  <si>
    <t xml:space="preserve">Daň za psa </t>
  </si>
  <si>
    <t>Daň za ubytovanie</t>
  </si>
  <si>
    <t>211-212</t>
  </si>
  <si>
    <t xml:space="preserve">Príjmy z prenajatých pozemkov </t>
  </si>
  <si>
    <t>221-229</t>
  </si>
  <si>
    <t>Pokuty a sankcie</t>
  </si>
  <si>
    <t>Za znečisťovanie ovzdušia</t>
  </si>
  <si>
    <t>Za predaj výrob. tovarov a služieb</t>
  </si>
  <si>
    <t xml:space="preserve">Za prebytočný hnuteľný majetok </t>
  </si>
  <si>
    <t>Úroky z vkladov a pod.</t>
  </si>
  <si>
    <t xml:space="preserve">Ostatné príjmy </t>
  </si>
  <si>
    <t>Z náhrad poistného plnenia</t>
  </si>
  <si>
    <t xml:space="preserve">Granty a transfery </t>
  </si>
  <si>
    <t xml:space="preserve">Dotácie na RP a motivač.príspevok </t>
  </si>
  <si>
    <t xml:space="preserve">Cestovné žiakov </t>
  </si>
  <si>
    <t xml:space="preserve">Dotácia pre MŠ PK </t>
  </si>
  <si>
    <t>Bežné príjmy spolu</t>
  </si>
  <si>
    <t xml:space="preserve">Kapitálové príjmy </t>
  </si>
  <si>
    <t>Kapitálové príjmy</t>
  </si>
  <si>
    <t xml:space="preserve">Príjem z predaja kapit.aktív </t>
  </si>
  <si>
    <t xml:space="preserve">Z predaja pozemkov </t>
  </si>
  <si>
    <t>321-322</t>
  </si>
  <si>
    <t>Tuzemské kapit. granty a transfery</t>
  </si>
  <si>
    <t>Kapitálové príjmy spolu</t>
  </si>
  <si>
    <t>Príjmové finančné operácie</t>
  </si>
  <si>
    <t>Príjmy z ostat. FO</t>
  </si>
  <si>
    <t>Zostatok prostried. z predch.rokov</t>
  </si>
  <si>
    <t xml:space="preserve">Prevod prostriedkov z rezer.fondu obce </t>
  </si>
  <si>
    <t xml:space="preserve">Prevod prostriedkov z ostat.fondov obce </t>
  </si>
  <si>
    <t>Bežné príjmy</t>
  </si>
  <si>
    <t>Príjmové finačné operácie</t>
  </si>
  <si>
    <t>Vlastné príjmy RO s právnou subjektivitou</t>
  </si>
  <si>
    <t xml:space="preserve">Rozpočtové príjmy spolu </t>
  </si>
  <si>
    <t xml:space="preserve">Bežný rozpočet </t>
  </si>
  <si>
    <t>V ý d a v k y</t>
  </si>
  <si>
    <t>Zdr.</t>
  </si>
  <si>
    <t>Mzdy,platy, sl.príj. a ostat.osob.vyrov.</t>
  </si>
  <si>
    <t>Tarifné platy, zakladný plat</t>
  </si>
  <si>
    <t>Príplatky - osobný</t>
  </si>
  <si>
    <t>Príplatok za riadenie</t>
  </si>
  <si>
    <t>Odmeny</t>
  </si>
  <si>
    <t>Dovolenka</t>
  </si>
  <si>
    <t>Poistné a príspevok do poisťovní</t>
  </si>
  <si>
    <t>621-623</t>
  </si>
  <si>
    <t>Poistné do zdravotných poisťovní</t>
  </si>
  <si>
    <t>Na starobné poistenie</t>
  </si>
  <si>
    <t>Urazové poistenie</t>
  </si>
  <si>
    <t>Invalidné poistenie</t>
  </si>
  <si>
    <t>Na poistenie v nezamestnanosti</t>
  </si>
  <si>
    <t>Tovary a služby</t>
  </si>
  <si>
    <t>Cestovné náhrady</t>
  </si>
  <si>
    <t xml:space="preserve">Cestovné tuzemské </t>
  </si>
  <si>
    <t>Cestovné zahraničné</t>
  </si>
  <si>
    <t>Energie, voda a komunikácie</t>
  </si>
  <si>
    <t>Energie - spotreba elek.energie</t>
  </si>
  <si>
    <t xml:space="preserve">Energie - spotregba  plynu </t>
  </si>
  <si>
    <t>Vodné a stočné</t>
  </si>
  <si>
    <t>Poštovné a telekomunikačné služby</t>
  </si>
  <si>
    <t>Materiál</t>
  </si>
  <si>
    <t>Interierové vybavenie</t>
  </si>
  <si>
    <t>Výpočtová technika</t>
  </si>
  <si>
    <t>Všeobecný materiál</t>
  </si>
  <si>
    <t>Softver a licencie</t>
  </si>
  <si>
    <t>Reprezentačné</t>
  </si>
  <si>
    <t>Dopravné</t>
  </si>
  <si>
    <t>Servis,údržba,opravy,výdavky s tým spoj.</t>
  </si>
  <si>
    <t>Poistenie</t>
  </si>
  <si>
    <t xml:space="preserve">Rutinná a  štandardná údržba </t>
  </si>
  <si>
    <t>Interierového vybavenia</t>
  </si>
  <si>
    <t xml:space="preserve">Výpočtovej techniky </t>
  </si>
  <si>
    <t>Prev. strojov a prístrojov</t>
  </si>
  <si>
    <t>Špeciál.strojov a prístrojov  výpoč.techn.</t>
  </si>
  <si>
    <t>Budov,objektov alebo ich častí</t>
  </si>
  <si>
    <t>Nájomné za nájom</t>
  </si>
  <si>
    <t>Budov, objektov alebo ich častí</t>
  </si>
  <si>
    <t>Služby</t>
  </si>
  <si>
    <t xml:space="preserve">Školenia a kurzy </t>
  </si>
  <si>
    <t>Špeciálne služby</t>
  </si>
  <si>
    <t>Štúdie a expertízy</t>
  </si>
  <si>
    <t>Poplatky a odvody</t>
  </si>
  <si>
    <t>Stravovanie</t>
  </si>
  <si>
    <t>Poistenie - majetkové</t>
  </si>
  <si>
    <t>Odmeny a príspevky - poslanci</t>
  </si>
  <si>
    <t>Transf. jednotl. a nezisk.organizáciam</t>
  </si>
  <si>
    <t>Nemocenské dávky</t>
  </si>
  <si>
    <t xml:space="preserve">Odstupné  </t>
  </si>
  <si>
    <t>O1.1.2</t>
  </si>
  <si>
    <t>O1.3.3</t>
  </si>
  <si>
    <t>Mzdy,platy, sl.príjmy, a ostat.osob.vyrov.</t>
  </si>
  <si>
    <t>Na poistenie do rezerv.fondu solidarity</t>
  </si>
  <si>
    <t>Energie</t>
  </si>
  <si>
    <t>O1.6.0</t>
  </si>
  <si>
    <t xml:space="preserve">Materiál </t>
  </si>
  <si>
    <t>Rutinná a štandardná údržba</t>
  </si>
  <si>
    <t xml:space="preserve">Služby </t>
  </si>
  <si>
    <t>O1.7.0</t>
  </si>
  <si>
    <t xml:space="preserve">Transakcie verejného dlhu </t>
  </si>
  <si>
    <t>Splácanie úrokov v tuzemsku</t>
  </si>
  <si>
    <t>O1.8.0</t>
  </si>
  <si>
    <t>Transfery jednostlivcom</t>
  </si>
  <si>
    <t>Príspevky na členské príspevky</t>
  </si>
  <si>
    <t>O3.1.0</t>
  </si>
  <si>
    <t>Policajné služby - MsP</t>
  </si>
  <si>
    <t xml:space="preserve">MsP spolu </t>
  </si>
  <si>
    <t>Príplatky za soboty a nedele + nočný</t>
  </si>
  <si>
    <t>Príplatky za nadčas</t>
  </si>
  <si>
    <t>Príplatok osobitný</t>
  </si>
  <si>
    <t>Odvod do nemocen. poistenia</t>
  </si>
  <si>
    <t>Telekomunikačná technika</t>
  </si>
  <si>
    <t>Nákup rovnošiat</t>
  </si>
  <si>
    <t>Všeobecné služby</t>
  </si>
  <si>
    <t xml:space="preserve">Špeciálne služby servis KS </t>
  </si>
  <si>
    <t>Transfery jednotlivcom</t>
  </si>
  <si>
    <t>Kamerový systém -prevádzka</t>
  </si>
  <si>
    <t>Mzdy</t>
  </si>
  <si>
    <t xml:space="preserve">Interierové vybavenie </t>
  </si>
  <si>
    <t xml:space="preserve">Opravy a údržba  </t>
  </si>
  <si>
    <t>O3.2.0</t>
  </si>
  <si>
    <t>Ochrana pred požiarmi - Pož. ochr.</t>
  </si>
  <si>
    <t>Energia, voda a komunikácie</t>
  </si>
  <si>
    <t>Spotreba elek. energie</t>
  </si>
  <si>
    <t>Spotreba plynu</t>
  </si>
  <si>
    <t>Poštové a telekomunikačné služby</t>
  </si>
  <si>
    <t>Prevádzkové stroje a zariadenie</t>
  </si>
  <si>
    <t>Špeciálne stroje, prístroje a zariadenia</t>
  </si>
  <si>
    <t>Pracovné odevy - rovnošaty</t>
  </si>
  <si>
    <t>Palivo, mazivá, oleje, špeciál.kvapaliny</t>
  </si>
  <si>
    <t>Zákonné poistenie</t>
  </si>
  <si>
    <t>Opravy budovy, obj. alebo ich častí</t>
  </si>
  <si>
    <t>Školenia,  kurzy a  semináre</t>
  </si>
  <si>
    <t>Poistné - požiarnici</t>
  </si>
  <si>
    <t>Odmeny členov DPZ</t>
  </si>
  <si>
    <t>O4.1.2</t>
  </si>
  <si>
    <t xml:space="preserve">Všeobecný materiál </t>
  </si>
  <si>
    <t>O4.5.1</t>
  </si>
  <si>
    <t>Cestná doprava - komun. a doprava</t>
  </si>
  <si>
    <t>Budov objektov alebo ich častí</t>
  </si>
  <si>
    <t>Nakladanie s odpadmi</t>
  </si>
  <si>
    <t>Propagácia reklama</t>
  </si>
  <si>
    <t>Nakladanie s odpadovými vodami</t>
  </si>
  <si>
    <t>O5.4.0</t>
  </si>
  <si>
    <t>Ochrana prírody a krajiny</t>
  </si>
  <si>
    <t>Všeobecný materiál - deratizácia</t>
  </si>
  <si>
    <t xml:space="preserve">Všeobecné služby </t>
  </si>
  <si>
    <t>O6.2.0</t>
  </si>
  <si>
    <t xml:space="preserve">Energia, voda a komunikácie </t>
  </si>
  <si>
    <t xml:space="preserve">Spotreba EN </t>
  </si>
  <si>
    <t xml:space="preserve">Vodné a stočné </t>
  </si>
  <si>
    <t xml:space="preserve">Rutinná a štandartná údržba </t>
  </si>
  <si>
    <t>Prevádzkových strojov a zariadení</t>
  </si>
  <si>
    <t xml:space="preserve">Všeobecné služby  </t>
  </si>
  <si>
    <t xml:space="preserve">Nájom pozem. Cintorín </t>
  </si>
  <si>
    <t>Ostatné platby</t>
  </si>
  <si>
    <t>O6.4.0</t>
  </si>
  <si>
    <t>Verejné osvetlenie</t>
  </si>
  <si>
    <t>Energie,voda, komunikácie</t>
  </si>
  <si>
    <t>Spotreba EN  na VO</t>
  </si>
  <si>
    <t xml:space="preserve">Rutinná a štandardná údržba </t>
  </si>
  <si>
    <t>O6.6.0</t>
  </si>
  <si>
    <t>Energie,voda a komunikácie</t>
  </si>
  <si>
    <t>Budov, objektov</t>
  </si>
  <si>
    <t>O7.6.0</t>
  </si>
  <si>
    <t>Zdravotníctvo - zdravotné stredisko</t>
  </si>
  <si>
    <t>Mzdy,platy, sl.príj. a ostat.osob.vyr.</t>
  </si>
  <si>
    <t xml:space="preserve">Energie EN </t>
  </si>
  <si>
    <t>Energie - plyn</t>
  </si>
  <si>
    <t>Tepelná energia</t>
  </si>
  <si>
    <t>Poštovné a telekomunikáčané služby</t>
  </si>
  <si>
    <t>Prevádzkové zariadenia</t>
  </si>
  <si>
    <t>Všeobecný materiál - čistiace potreby</t>
  </si>
  <si>
    <t xml:space="preserve">Špeciálne služby - revízie </t>
  </si>
  <si>
    <t>OON</t>
  </si>
  <si>
    <t>O8.2.0</t>
  </si>
  <si>
    <t>Transfery v rámci sektora VS</t>
  </si>
  <si>
    <t>Klubové zariadenia - Klub dôchodcov</t>
  </si>
  <si>
    <t xml:space="preserve">Knihy a časopisy </t>
  </si>
  <si>
    <t>Prepravné a nájom doprav.prostriedkov</t>
  </si>
  <si>
    <t xml:space="preserve">Transfery nemoc. dávky  </t>
  </si>
  <si>
    <t>O8.3.0</t>
  </si>
  <si>
    <t>Opravy prevádzkov. strojov a zariadení</t>
  </si>
  <si>
    <t>O8.4.0</t>
  </si>
  <si>
    <t>Spoločenské služby - Sobášne siene</t>
  </si>
  <si>
    <t xml:space="preserve">Nákup kníh - sob. siene </t>
  </si>
  <si>
    <t>Naturálne mzdy - ošatné ZPOZ</t>
  </si>
  <si>
    <t>Základné vzdelanie</t>
  </si>
  <si>
    <t>Sociálne zabezepčenie - staroba</t>
  </si>
  <si>
    <t>Ďalšie sociálne služby</t>
  </si>
  <si>
    <t>Všeobecné služby - opatr.služ. Venia</t>
  </si>
  <si>
    <t xml:space="preserve"> Transfery jednotlivcom</t>
  </si>
  <si>
    <t>Jednorázové fina.výpomoci + odpad</t>
  </si>
  <si>
    <t>Sociálne dávky</t>
  </si>
  <si>
    <t>10.4.0.3</t>
  </si>
  <si>
    <t>Ďalšie sociálne služby - rodina a deti</t>
  </si>
  <si>
    <t>Náhrady - RP</t>
  </si>
  <si>
    <t>Dávky v hmot.núdzi, školské potreby</t>
  </si>
  <si>
    <t>O9111</t>
  </si>
  <si>
    <t>Originálne kompetencie</t>
  </si>
  <si>
    <t>O9121</t>
  </si>
  <si>
    <t>Prenesené kompetencie</t>
  </si>
  <si>
    <t xml:space="preserve">Bežné výdavky mesto + školstvo </t>
  </si>
  <si>
    <t>Kapitálové výdavky</t>
  </si>
  <si>
    <t xml:space="preserve">Výdavky verejnej správy </t>
  </si>
  <si>
    <t>Všeobecná a pracovná oblasť</t>
  </si>
  <si>
    <t>O4.4.3</t>
  </si>
  <si>
    <t>Výstavba</t>
  </si>
  <si>
    <t>Projektové práce</t>
  </si>
  <si>
    <t>Rozvoj obcí</t>
  </si>
  <si>
    <t>Komunikácie a doprava</t>
  </si>
  <si>
    <t>O9.1.1.1</t>
  </si>
  <si>
    <t xml:space="preserve">Predškolská výchova </t>
  </si>
  <si>
    <t>O9.1.2</t>
  </si>
  <si>
    <t>Kapit. výdavky spolu mesto</t>
  </si>
  <si>
    <t>O9.1.1</t>
  </si>
  <si>
    <t>Predškolská  výchova</t>
  </si>
  <si>
    <t>Kapit.výdav. spolu mesto + školy</t>
  </si>
  <si>
    <t>Výdavkové finančné operácie</t>
  </si>
  <si>
    <t xml:space="preserve">Rekapitulácia </t>
  </si>
  <si>
    <t xml:space="preserve">Bežné výdavky spolu </t>
  </si>
  <si>
    <t>Kapitálové výdavky spolu</t>
  </si>
  <si>
    <t xml:space="preserve">Rozpočtované výdavky spolu </t>
  </si>
  <si>
    <t xml:space="preserve">Hospodárenie cekom </t>
  </si>
  <si>
    <t>Príjmy bežného rozpočtu</t>
  </si>
  <si>
    <t xml:space="preserve">Príjmy VZ - školstvo </t>
  </si>
  <si>
    <t xml:space="preserve">Spolu bežné príjmy </t>
  </si>
  <si>
    <t xml:space="preserve">Bežné výdavky spolu mesto a  OK, PK </t>
  </si>
  <si>
    <t>Rozdiel ( prebytok hospodárenia )</t>
  </si>
  <si>
    <t xml:space="preserve">Príjmy kapitálové rozpočtu </t>
  </si>
  <si>
    <t>Výdavky kapitálové rozpočtu</t>
  </si>
  <si>
    <t xml:space="preserve">Výdavky FO </t>
  </si>
  <si>
    <t xml:space="preserve">Rozdiel hospodárenia </t>
  </si>
  <si>
    <t>Špeciál.strojov softveru</t>
  </si>
  <si>
    <t>poistenie motorov.vozidiel</t>
  </si>
  <si>
    <t>Evidencia obyvateľstva</t>
  </si>
  <si>
    <t>Rekapitulácia RP</t>
  </si>
  <si>
    <t>Prísp.do dopl. dôchod.poisť.</t>
  </si>
  <si>
    <t>Prísp. do dopln. dôch.poisť.</t>
  </si>
  <si>
    <t>Finačné operácie</t>
  </si>
  <si>
    <t xml:space="preserve">Príspevok na splašky  </t>
  </si>
  <si>
    <t>Príspevok na soci.taxi</t>
  </si>
  <si>
    <t>637/620</t>
  </si>
  <si>
    <t>O.4.9.0</t>
  </si>
  <si>
    <t xml:space="preserve">Tovary a služby </t>
  </si>
  <si>
    <t xml:space="preserve">Špeciálne služby </t>
  </si>
  <si>
    <t>Dotácia na školské potreby</t>
  </si>
  <si>
    <t>Dotácia z nevýhod.prostredia</t>
  </si>
  <si>
    <t xml:space="preserve">Dotácia komunikácie </t>
  </si>
  <si>
    <t>Služby ostatné</t>
  </si>
  <si>
    <t xml:space="preserve">Mestský moliliár </t>
  </si>
  <si>
    <t>OON a odvody do fondov</t>
  </si>
  <si>
    <t xml:space="preserve">Nemocenské dávky a odstupné </t>
  </si>
  <si>
    <t>Nákup odpadových nádob</t>
  </si>
  <si>
    <t xml:space="preserve">Príspevok  PO </t>
  </si>
  <si>
    <t xml:space="preserve">Dotácie stavebný úrad </t>
  </si>
  <si>
    <t>Špeciálne služby ( ASA)</t>
  </si>
  <si>
    <t xml:space="preserve">Príspevok  CVČ </t>
  </si>
  <si>
    <t>Rev.a kontroly + ostat.služby HS</t>
  </si>
  <si>
    <t>611/620</t>
  </si>
  <si>
    <t xml:space="preserve">Odmeny a odvody do fondov </t>
  </si>
  <si>
    <t>O1.1.1.</t>
  </si>
  <si>
    <t>637027/620</t>
  </si>
  <si>
    <t>O4.5.1.</t>
  </si>
  <si>
    <t xml:space="preserve">Vzdelávanie </t>
  </si>
  <si>
    <t>10.2.0.</t>
  </si>
  <si>
    <t>Rodina a deti</t>
  </si>
  <si>
    <t>10.4.0.</t>
  </si>
  <si>
    <t xml:space="preserve">Odvody do fondov odstupné </t>
  </si>
  <si>
    <t>111/41</t>
  </si>
  <si>
    <t>Komunikačná infraštruktúra</t>
  </si>
  <si>
    <t>leasing</t>
  </si>
  <si>
    <t>Splátky úveru  rozvoj mesta</t>
  </si>
  <si>
    <t>131F</t>
  </si>
  <si>
    <t>Odpad</t>
  </si>
  <si>
    <t>Sporenie</t>
  </si>
  <si>
    <t xml:space="preserve">Prepravné a nájom </t>
  </si>
  <si>
    <t>Príspevok pre PO VPS - cintorín</t>
  </si>
  <si>
    <t xml:space="preserve">Občianskym združenia a nadáciam </t>
  </si>
  <si>
    <t>Cestná doprava - Pozemné komunikácie</t>
  </si>
  <si>
    <t>Príspevok pre VPS p.o.</t>
  </si>
  <si>
    <t>Finančné a rozpočtové záležitosti</t>
  </si>
  <si>
    <t>Všeobecné verejné služby inde neklasifikované (voľby )</t>
  </si>
  <si>
    <t>Transfery všeobecnej povahy medzi rôznymi úrovňami verejnej správy</t>
  </si>
  <si>
    <t>cestná daň</t>
  </si>
  <si>
    <t>Príspevky</t>
  </si>
  <si>
    <t>Odpadové hospodárstvo - organizácie</t>
  </si>
  <si>
    <t xml:space="preserve">Príspevok pre VPS, p.o. </t>
  </si>
  <si>
    <t xml:space="preserve">Dotácia pre TSS, s.r.o. </t>
  </si>
  <si>
    <t xml:space="preserve">Príspevok </t>
  </si>
  <si>
    <t>Rozvoj obcí - údržba majetku mesta</t>
  </si>
  <si>
    <t>Nájomné</t>
  </si>
  <si>
    <t>Bývanie a občianska vybavenosť inde neklasifikovaná</t>
  </si>
  <si>
    <t>08.6.0</t>
  </si>
  <si>
    <t>Kultúra inde neklasifikovaná - knižnica</t>
  </si>
  <si>
    <t>Vysielacie služby - Miestny rozhlas</t>
  </si>
  <si>
    <t>Odvody</t>
  </si>
  <si>
    <t>Údržba výpočtovej techniky</t>
  </si>
  <si>
    <t>Elektrická energia</t>
  </si>
  <si>
    <t xml:space="preserve">Špeciálne služby - revízie, služby, ... </t>
  </si>
  <si>
    <t>školenia a kurzy</t>
  </si>
  <si>
    <t>poistenie</t>
  </si>
  <si>
    <t>Telekomunikačné a poštové služby</t>
  </si>
  <si>
    <t>Transfer</t>
  </si>
  <si>
    <t>Transfery</t>
  </si>
  <si>
    <t>Iné činnosti miestneho hospodárstva</t>
  </si>
  <si>
    <t>Príspevok pre VPS - rozvoz stravy</t>
  </si>
  <si>
    <t>O1.1.1</t>
  </si>
  <si>
    <t>Hospodárenie celkom</t>
  </si>
  <si>
    <t>Prídel do sociálneho fondu</t>
  </si>
  <si>
    <t xml:space="preserve">Bežné výdavky  mesto  </t>
  </si>
  <si>
    <t>Ochrana prírody a krajiny VPS</t>
  </si>
  <si>
    <t>Iné všeobcené služby Matrika</t>
  </si>
  <si>
    <t>Rekonštruk. kom..Gaštanová</t>
  </si>
  <si>
    <t>Príjmové FO  RO</t>
  </si>
  <si>
    <t>41/46</t>
  </si>
  <si>
    <t>Mzdy paty, sl.prríj.  a ostat osob.vyrov.</t>
  </si>
  <si>
    <t>Základný  plat</t>
  </si>
  <si>
    <t xml:space="preserve">Osobný príplatok </t>
  </si>
  <si>
    <t>Osobné vyrovnania</t>
  </si>
  <si>
    <t xml:space="preserve">Poistné a príspevok do poisťovní </t>
  </si>
  <si>
    <t xml:space="preserve">Zdravotné poistenie všeobec .ZP </t>
  </si>
  <si>
    <t>Ostatné zdravotné poisťovne</t>
  </si>
  <si>
    <t xml:space="preserve">Nemocenské poistenie </t>
  </si>
  <si>
    <t>Starobné poistenie</t>
  </si>
  <si>
    <t>Úrazové poistenie</t>
  </si>
  <si>
    <t>Odvod poistenie v nezamestnanosti</t>
  </si>
  <si>
    <t>Odvod do fondu rezerv</t>
  </si>
  <si>
    <t>O310</t>
  </si>
  <si>
    <t>Špeciálne stroje - kamerový systém</t>
  </si>
  <si>
    <t>Poskytnutie návrat.fin.výpomoci</t>
  </si>
  <si>
    <t>Z výťažkov lot. a iných podob. hier</t>
  </si>
  <si>
    <t>Dotácia  za opatrovateľskú službu</t>
  </si>
  <si>
    <t>Dotácia PZ hasiči</t>
  </si>
  <si>
    <t>Dotácia zo ŠR na mzdy  UPSVaR + kamerový systém</t>
  </si>
  <si>
    <t>Príplatky</t>
  </si>
  <si>
    <t>Konkurzy a súťaže</t>
  </si>
  <si>
    <t xml:space="preserve">Propagácia a reklama </t>
  </si>
  <si>
    <t xml:space="preserve">Telekominikačná infraštruktúra </t>
  </si>
  <si>
    <t>Odmeny zamest.mimo prac.pomeru OON</t>
  </si>
  <si>
    <t xml:space="preserve">Nadstavba ZŠ </t>
  </si>
  <si>
    <t>Kultúrne služby</t>
  </si>
  <si>
    <t xml:space="preserve">Prev. stroje a prístroje </t>
  </si>
  <si>
    <t>Propagácia, reklama</t>
  </si>
  <si>
    <t>Príspevok ACR</t>
  </si>
  <si>
    <t xml:space="preserve">Spl. ostat. veriteľovi </t>
  </si>
  <si>
    <t>Tarifné platy, základný plat</t>
  </si>
  <si>
    <t xml:space="preserve">Daň za užívanie verej. priestranstva </t>
  </si>
  <si>
    <t xml:space="preserve">Voj. hroby </t>
  </si>
  <si>
    <t>Špeciálne služby mimo právnych služieb</t>
  </si>
  <si>
    <t>Špeciálne služby právnici</t>
  </si>
  <si>
    <t>Odvody do fondov</t>
  </si>
  <si>
    <t>Interiérové vybavenie</t>
  </si>
  <si>
    <t>Softver - licencie</t>
  </si>
  <si>
    <t xml:space="preserve">VPS nad rámec vecného plnenia </t>
  </si>
  <si>
    <t>O820</t>
  </si>
  <si>
    <t>Kultúrna činnosť</t>
  </si>
  <si>
    <t>Zvýšenie dane z nehnuteľnosti</t>
  </si>
  <si>
    <t>Príspevok  PO Dni zela</t>
  </si>
  <si>
    <t>VAK - odstredivka</t>
  </si>
  <si>
    <t>Projekt - moderinizácia učební</t>
  </si>
  <si>
    <t>Oprava mestského parkoviska pri MŠ J Kráľa</t>
  </si>
  <si>
    <t>VPS prispevok statická sanácía Borník</t>
  </si>
  <si>
    <t>Statický a geologický posudok Stará škola</t>
  </si>
  <si>
    <t>O950</t>
  </si>
  <si>
    <t>Príspevok pre VPS, p.o. Prostr. pre život</t>
  </si>
  <si>
    <t>ZUŠ - Verejná architek. súťaž Uzn 325/2017</t>
  </si>
  <si>
    <t>Reprez. - kult. podujatia organ. mestom</t>
  </si>
  <si>
    <t>Stupavské nov. vydanie MsZ - prípr. a tlač</t>
  </si>
  <si>
    <t>Poplatky a odvody - pokuty a penále</t>
  </si>
  <si>
    <t xml:space="preserve">Príspevok nadácia Záhorie </t>
  </si>
  <si>
    <t xml:space="preserve">Všeobecný materiál  - ZŠ vybavenie ŠJ </t>
  </si>
  <si>
    <t xml:space="preserve">Príspevok na kapitál Vak odstredivka </t>
  </si>
  <si>
    <t xml:space="preserve">Príjem separovaý zber </t>
  </si>
  <si>
    <t xml:space="preserve">Ostatné osobné vyrovnania </t>
  </si>
  <si>
    <t>Všeobecné služby - dot.VUC</t>
  </si>
  <si>
    <t xml:space="preserve">Kamerový systém </t>
  </si>
  <si>
    <t xml:space="preserve">Motocykel  - nákup osobný vozidiel </t>
  </si>
  <si>
    <t xml:space="preserve">Nákup odpadových nádob - dotácia </t>
  </si>
  <si>
    <t>Daň za užívania verej.pries. Dni zelá</t>
  </si>
  <si>
    <t xml:space="preserve">Opravy a údržba kanal. siete a ČOV  </t>
  </si>
  <si>
    <t>Budov, objektov a pod. ZŠ rekon.EN</t>
  </si>
  <si>
    <t>Výpočtová technika -nákup tlačiarne</t>
  </si>
  <si>
    <t>Všeobecné služby - dažď.vody</t>
  </si>
  <si>
    <t>Náhrady za výrub drevín</t>
  </si>
  <si>
    <t xml:space="preserve">Rozšírenie ČOV  VAK  </t>
  </si>
  <si>
    <t>Výdavky súvisiace  s projektami  EU</t>
  </si>
  <si>
    <t>Nákup kníh</t>
  </si>
  <si>
    <t xml:space="preserve">Transfery </t>
  </si>
  <si>
    <t xml:space="preserve">členské a ND </t>
  </si>
  <si>
    <t xml:space="preserve">Cyklotrasa  spol. VUC a iné PP </t>
  </si>
  <si>
    <t xml:space="preserve">Ostatné výdavkové finan.op. IOMO </t>
  </si>
  <si>
    <t>Tovary a služby TS</t>
  </si>
  <si>
    <t xml:space="preserve">Zariadenie ZŠ  </t>
  </si>
  <si>
    <t>1AM1</t>
  </si>
  <si>
    <t>Reprezen. výdavky na kult. činnosti</t>
  </si>
  <si>
    <t xml:space="preserve">Rekonštrukcia  miestnych  komunik. </t>
  </si>
  <si>
    <t>PP  -územný plán zmeny a doplnky</t>
  </si>
  <si>
    <t>Náhrady - rekreačné poukazy</t>
  </si>
  <si>
    <t>Obstaranie serveru a ITK</t>
  </si>
  <si>
    <t xml:space="preserve">Ľadová plocha príprava terénu </t>
  </si>
  <si>
    <t>Dotácia na stravu ZŠ</t>
  </si>
  <si>
    <t xml:space="preserve">Dot. na pren. kompetencie </t>
  </si>
  <si>
    <t>IOMO regist.trestov</t>
  </si>
  <si>
    <t xml:space="preserve">Finančná zábezpeka </t>
  </si>
  <si>
    <t>Náhrady</t>
  </si>
  <si>
    <t>1AM1,2</t>
  </si>
  <si>
    <t xml:space="preserve">Príjem z návrat.fin. výpomocí </t>
  </si>
  <si>
    <t>131j</t>
  </si>
  <si>
    <t>131J</t>
  </si>
  <si>
    <t>Vratky dotácií ŠR strava</t>
  </si>
  <si>
    <t xml:space="preserve">Príspevok jedn. dietná strava </t>
  </si>
  <si>
    <t>PP - projekt  ZŠ</t>
  </si>
  <si>
    <t>Výstavba chodníka Hlavná</t>
  </si>
  <si>
    <t>Výkup pozemkov a budova ŽS</t>
  </si>
  <si>
    <t>Rekonštrukcia obecný dom Mást</t>
  </si>
  <si>
    <t>Vodozádržné opatrenia</t>
  </si>
  <si>
    <t>Manká a škody pokuty dane</t>
  </si>
  <si>
    <t>Služby VO verej. obstarávanie</t>
  </si>
  <si>
    <t>Sčítanie budpov a bytov</t>
  </si>
  <si>
    <t>Verejná zbierka</t>
  </si>
  <si>
    <t>Dotácia zo ŠR</t>
  </si>
  <si>
    <t>72f</t>
  </si>
  <si>
    <t xml:space="preserve">IOMO </t>
  </si>
  <si>
    <t>Daň z príjmov</t>
  </si>
  <si>
    <t>O2.2.0</t>
  </si>
  <si>
    <t>Civilná ochrana</t>
  </si>
  <si>
    <t xml:space="preserve">Špeciálny materiál </t>
  </si>
  <si>
    <t>špeciálne služby</t>
  </si>
  <si>
    <t>Vodné a stočné Bezručová</t>
  </si>
  <si>
    <t>Jednorázové fina.výpomoci + pohreby</t>
  </si>
  <si>
    <t>Nákup PZ</t>
  </si>
  <si>
    <t>Dotácia COVID</t>
  </si>
  <si>
    <t>Dotácia ZŠ modernizácia učební</t>
  </si>
  <si>
    <t>131K</t>
  </si>
  <si>
    <t>Zostatok prostried. z predch.rokov KV ZS PD</t>
  </si>
  <si>
    <t>Zostatok prostried. z predch.rokov ŠJ</t>
  </si>
  <si>
    <t>MK Obora</t>
  </si>
  <si>
    <t>MK Záhradná ul.</t>
  </si>
  <si>
    <t>MK Agatová ul.</t>
  </si>
  <si>
    <t>MK Kalvárska</t>
  </si>
  <si>
    <t>MK Slovenská</t>
  </si>
  <si>
    <t>MK Lúčna</t>
  </si>
  <si>
    <t>Modernizácia CMZ</t>
  </si>
  <si>
    <t>MK Železničná chodník</t>
  </si>
  <si>
    <t>Kybernetická bezpečnosť</t>
  </si>
  <si>
    <t>Vybavenie učební</t>
  </si>
  <si>
    <t>Modernizácia učební stav.práce</t>
  </si>
  <si>
    <t xml:space="preserve">Splátky úveru </t>
  </si>
  <si>
    <t>41.45</t>
  </si>
  <si>
    <t>Klimatizácia serv.</t>
  </si>
  <si>
    <t xml:space="preserve">Splátky úveru MF SR </t>
  </si>
  <si>
    <t>Ľadová plocha</t>
  </si>
  <si>
    <t>Výdavky verej.správy - O b c e  Výkonné a zákonodarné orgány obce</t>
  </si>
  <si>
    <t>Poplatok za miestny rozvoj</t>
  </si>
  <si>
    <t>Nedaň. príj. - príj. z podn. a z vlast.majet.</t>
  </si>
  <si>
    <t>Nedaň.príj. - admin.popl. a iné popl. a pl.</t>
  </si>
  <si>
    <t xml:space="preserve">Ďalšie administratívne poplatky </t>
  </si>
  <si>
    <t>Úroky z účtov finančného hospodárenia</t>
  </si>
  <si>
    <t>Dotácie deti v HN</t>
  </si>
  <si>
    <t xml:space="preserve">Príjem decent. dotácia - matrika </t>
  </si>
  <si>
    <t xml:space="preserve">Dotácia voľby - referendum - sčítanie bytov a obyv. </t>
  </si>
  <si>
    <t>Dot. na pren. kompetencie  vzdel. pouk.</t>
  </si>
  <si>
    <t>ZŠ asistent učiteľa  a prisp. učebnice</t>
  </si>
  <si>
    <t xml:space="preserve">Dotácia MAS Dolné Záhorie (osob.automobil SO)    </t>
  </si>
  <si>
    <t xml:space="preserve">Dotácia nadstavba panelová ZŠ </t>
  </si>
  <si>
    <t>Zostatok prostriedkov - ÚPSV a rodiny a strava</t>
  </si>
  <si>
    <t>Zostatok prostried. z predch.rokov (strava)</t>
  </si>
  <si>
    <t>Iné dotácie MŠ z VÚC</t>
  </si>
  <si>
    <t>Granty, sponzor. dary a pod. Interreg</t>
  </si>
  <si>
    <t xml:space="preserve">Ned. príj. - popl. a plat. z nepriem. pred. </t>
  </si>
  <si>
    <t>Administratívne poplatky  (správne)</t>
  </si>
  <si>
    <t>(v eurách)</t>
  </si>
  <si>
    <t xml:space="preserve">Energie - spotreba  plynu </t>
  </si>
  <si>
    <t>Energie - spotreba elektr. energie</t>
  </si>
  <si>
    <t>Knihy,časopisy, noviny, učebnice, pomôcky</t>
  </si>
  <si>
    <t>Softvér a licencie</t>
  </si>
  <si>
    <t>Karty, známky</t>
  </si>
  <si>
    <t>Dane z úrokov</t>
  </si>
  <si>
    <t>Špeciálne služby - (auditorské služby)</t>
  </si>
  <si>
    <t>Sl. spojené s refer. Habánky-Háje</t>
  </si>
  <si>
    <t>Úroky z úveru (r. 2016)</t>
  </si>
  <si>
    <t xml:space="preserve">Poplatok za uzat. zmluvy + uv.zmluva </t>
  </si>
  <si>
    <t>Mzdy, platy, sl.príjmy a ostat. osob. vyrov.</t>
  </si>
  <si>
    <t xml:space="preserve">Transfery do zahraničia Interreg </t>
  </si>
  <si>
    <t xml:space="preserve">Špeciálne služby Interreg </t>
  </si>
  <si>
    <t xml:space="preserve">Dotácia Interreg </t>
  </si>
  <si>
    <t>Rekonštrukcia   Interreg KD</t>
  </si>
  <si>
    <t>Rekonštrukcia práce naviac Interreg</t>
  </si>
  <si>
    <t>Oprava / Cementarenská, Agátová, Marcheggská</t>
  </si>
  <si>
    <t>Mzdy, platy, sl.príj. a ostat. osob. vyrov.</t>
  </si>
  <si>
    <t>Tov. a služby - projekt moder. učební</t>
  </si>
  <si>
    <t>Info systém wifi</t>
  </si>
  <si>
    <t>Transféry TS (0510)</t>
  </si>
  <si>
    <t>Rekonštrukcia Centrálna mestská zova II.etapa</t>
  </si>
  <si>
    <t>Rekapitulácia Bežný rozpočet</t>
  </si>
  <si>
    <t>Rekapitulácia Kapitálový rozpočet</t>
  </si>
  <si>
    <t>Rekapitulácia finančných operácií</t>
  </si>
  <si>
    <t>05.1.0</t>
  </si>
  <si>
    <t>05.2.0</t>
  </si>
  <si>
    <t>625003</t>
  </si>
  <si>
    <t>717002</t>
  </si>
  <si>
    <t>717001</t>
  </si>
  <si>
    <t>Príjmy FO a FO RO</t>
  </si>
  <si>
    <t>Dotácia na mzdy zo ŠR  havárie ZŠ  2021</t>
  </si>
  <si>
    <t xml:space="preserve">Dotácia zŠ psychológ  </t>
  </si>
  <si>
    <t xml:space="preserve">Dotácia projekt +projekt mudre hranie </t>
  </si>
  <si>
    <t xml:space="preserve">Dotácia projekt  ZŠ </t>
  </si>
  <si>
    <t>633010</t>
  </si>
  <si>
    <t>Pracovné odevy</t>
  </si>
  <si>
    <t xml:space="preserve">Oprava chodník  Mlynská </t>
  </si>
  <si>
    <t xml:space="preserve">Oprava cesty Háje </t>
  </si>
  <si>
    <t xml:space="preserve">MK Štúrová </t>
  </si>
  <si>
    <t>Budov, objektov a pod. kúreniee ZŠ</t>
  </si>
  <si>
    <t xml:space="preserve">Kotol hasičská zbrojnica </t>
  </si>
  <si>
    <t>1AM2</t>
  </si>
  <si>
    <t>Nadstavba panelovej ZŠ práce naviac</t>
  </si>
  <si>
    <t>713004</t>
  </si>
  <si>
    <t>711001</t>
  </si>
  <si>
    <t xml:space="preserve">Výkup pozemkov </t>
  </si>
  <si>
    <t>Realizácia nových stavieb</t>
  </si>
  <si>
    <t xml:space="preserve">Dotácia  ZŠ  KV </t>
  </si>
  <si>
    <t>Dotácia  atletická dráha</t>
  </si>
  <si>
    <t xml:space="preserve">Dotácia zo OU ZŠ </t>
  </si>
  <si>
    <t>Ostatné úvery  ZŠ</t>
  </si>
  <si>
    <t xml:space="preserve">Pasport DZZ cyklotrasy </t>
  </si>
  <si>
    <t>637004</t>
  </si>
  <si>
    <t>Dni zelá hudobná skupina</t>
  </si>
  <si>
    <t>11UA</t>
  </si>
  <si>
    <t>1070</t>
  </si>
  <si>
    <t xml:space="preserve">Ukrajinci </t>
  </si>
  <si>
    <t xml:space="preserve">Hydrant Krupičokov dom </t>
  </si>
  <si>
    <t>713001</t>
  </si>
  <si>
    <t xml:space="preserve">Atrium ZŚ </t>
  </si>
  <si>
    <t xml:space="preserve">Atletická dráha </t>
  </si>
  <si>
    <t>620</t>
  </si>
  <si>
    <t>630</t>
  </si>
  <si>
    <t>632001</t>
  </si>
  <si>
    <t>Spotreba elektrickej energie</t>
  </si>
  <si>
    <t>610</t>
  </si>
  <si>
    <t xml:space="preserve">Mzdy </t>
  </si>
  <si>
    <t xml:space="preserve">Noviny - ostatné príjmy </t>
  </si>
  <si>
    <t xml:space="preserve">Dotácia výstavba Ružová MŠ </t>
  </si>
  <si>
    <t>Výstavba MŠ Zvončeková ul.  5 %</t>
  </si>
  <si>
    <t>Dividendy BVS</t>
  </si>
  <si>
    <t>Príjem z prenajatého majetku VAK s.r.o.</t>
  </si>
  <si>
    <t>Z prenajat. nebyt. priest. Tepelné Hosp. - Terming s.r.o.</t>
  </si>
  <si>
    <t>Z prenajat.budov. nebyt.priest. Zdrav stredisko</t>
  </si>
  <si>
    <t>Dotácia ŽP - Životné prostredie</t>
  </si>
  <si>
    <t xml:space="preserve">Dotácia MŠ Ružová ul. </t>
  </si>
  <si>
    <t>Dotácia MŠ Zvončeková</t>
  </si>
  <si>
    <t>Splátky úveru - prekleňovací úver</t>
  </si>
  <si>
    <t>strojnotechnologické vybavenie VPS -čítačka</t>
  </si>
  <si>
    <t>Vypracovala : Ing. Katarína Tomkovičová,  Dana Drahošová  v spolupráci so správcami jednotlivých kapitol.</t>
  </si>
  <si>
    <t>641001</t>
  </si>
  <si>
    <t>Transfery -príspevok na čierne skládky</t>
  </si>
  <si>
    <t>72d</t>
  </si>
  <si>
    <t>Tovary a služby Ekocentrum</t>
  </si>
  <si>
    <t>Všeobecná pracovná oblasť  EKOcentrum</t>
  </si>
  <si>
    <t>Výstavba MŠ Zvončeková ul. EÚ</t>
  </si>
  <si>
    <t>Prístavba MŠ Ružová  EÚ</t>
  </si>
  <si>
    <t>Prístavba MŠ Ružová práce naviac</t>
  </si>
  <si>
    <t>Atletická dráha Fond na podporu športu</t>
  </si>
  <si>
    <t>Nadstavba panelovej ZŠ 5 %</t>
  </si>
  <si>
    <t xml:space="preserve">Rozdiel hospodárenia ( prebytok,  schodok ) </t>
  </si>
  <si>
    <t>Schválený rozpočet 2023</t>
  </si>
  <si>
    <t>Schválený rozpočet na rok 2023</t>
  </si>
  <si>
    <t>Rekonštrukcia  komunikácie Lesná  ul</t>
  </si>
  <si>
    <t>Návrh 1.zmeny</t>
  </si>
  <si>
    <t>Rozpočet  po 1. zmene</t>
  </si>
  <si>
    <t xml:space="preserve">Úver krátkodobý   r. 2022 zostatok </t>
  </si>
  <si>
    <t>131M</t>
  </si>
  <si>
    <t xml:space="preserve">Referendum </t>
  </si>
  <si>
    <t xml:space="preserve">Zostatok Ukrajina </t>
  </si>
  <si>
    <t>Dotácia na Zvončekovú</t>
  </si>
  <si>
    <t>Elektronizácia - Kybernetická bezpečnosť</t>
  </si>
  <si>
    <t>Dotácie volby</t>
  </si>
  <si>
    <t xml:space="preserve">Vedľajšie služby v oblasti školstva </t>
  </si>
  <si>
    <t>Auto opatrovateľská služba</t>
  </si>
  <si>
    <t>711004</t>
  </si>
  <si>
    <t xml:space="preserve">Licencia informačný systém </t>
  </si>
  <si>
    <t>Výstavba MŠ Zvončeková ul. práce naviac</t>
  </si>
  <si>
    <t>Návrh 2.zmeny</t>
  </si>
  <si>
    <t>Rozpočet  po 2. zmene</t>
  </si>
  <si>
    <t>3UAM</t>
  </si>
  <si>
    <t>Ukrajinci r. 2022</t>
  </si>
  <si>
    <t>642014</t>
  </si>
  <si>
    <t>Ukrajinci PO</t>
  </si>
  <si>
    <t>Ukrajinci  FO</t>
  </si>
  <si>
    <t xml:space="preserve">Dotácia Ukrajina PO a FO </t>
  </si>
  <si>
    <t>Dotácia na stravu  MŠ</t>
  </si>
  <si>
    <t>Návrh 3.zmeny</t>
  </si>
  <si>
    <t>Rozpočet  po 3. zmene</t>
  </si>
  <si>
    <t>637037</t>
  </si>
  <si>
    <t xml:space="preserve">Vratka ZŠ lyž.kurz </t>
  </si>
  <si>
    <t>642012</t>
  </si>
  <si>
    <t xml:space="preserve">Odchodné </t>
  </si>
  <si>
    <t xml:space="preserve">OZ DHZ auto príspevok </t>
  </si>
  <si>
    <t>635006</t>
  </si>
  <si>
    <t xml:space="preserve">Tovary a služby   Ružova ul.  MŠ  IT </t>
  </si>
  <si>
    <t xml:space="preserve">Tovary a služby  Zvončekova ul.  MŠ  IT </t>
  </si>
  <si>
    <t>PZ stavby ZŠ</t>
  </si>
  <si>
    <t xml:space="preserve">Dotácia ZŠ  športoviská </t>
  </si>
  <si>
    <t xml:space="preserve">Projektové práce Terminal a iné  projekty EU </t>
  </si>
  <si>
    <t>712001</t>
  </si>
  <si>
    <t>Nákup budovy Tondach pre  ZUŠ</t>
  </si>
  <si>
    <t xml:space="preserve">Dotácia Ukrajina  </t>
  </si>
  <si>
    <t xml:space="preserve">Opravy a údržba </t>
  </si>
  <si>
    <t xml:space="preserve">Oprava vodovodnej siete </t>
  </si>
  <si>
    <t xml:space="preserve">Dotácia auto pre OS </t>
  </si>
  <si>
    <t>Dotácia   BSK   cyklostojany  + hudob.produkcia</t>
  </si>
  <si>
    <t xml:space="preserve">Osvetlenie priechodov pre chodcov </t>
  </si>
  <si>
    <t>Príspevok na leaseng nákup  vozidla</t>
  </si>
  <si>
    <t xml:space="preserve">Návrh  4. zmeny </t>
  </si>
  <si>
    <t>Rozpočet  po 4. zmene</t>
  </si>
  <si>
    <t>Návrh 4.zmeny</t>
  </si>
  <si>
    <t>1AA1</t>
  </si>
  <si>
    <t>Dotácia zo  ŚR</t>
  </si>
  <si>
    <t>Granty ŠR</t>
  </si>
  <si>
    <t>Grant intereg</t>
  </si>
  <si>
    <t xml:space="preserve">Grant Covid stojany </t>
  </si>
  <si>
    <t xml:space="preserve">Prev.stroje  a zariad .stojany </t>
  </si>
  <si>
    <t xml:space="preserve">Interier  Zvončekova </t>
  </si>
  <si>
    <t xml:space="preserve">Inteier  Ružova </t>
  </si>
  <si>
    <t xml:space="preserve">IKT Ružova </t>
  </si>
  <si>
    <t xml:space="preserve">Kuchyňa ZŠ </t>
  </si>
  <si>
    <t xml:space="preserve">Oporný múr Zvončekova </t>
  </si>
  <si>
    <t>Dotácia negat.učinky inflacie</t>
  </si>
  <si>
    <t>Informačné tabule</t>
  </si>
  <si>
    <t>O220</t>
  </si>
  <si>
    <t xml:space="preserve">Zostatok prostried. z predch.rokov vrátenie pôžičky </t>
  </si>
  <si>
    <t>713003</t>
  </si>
  <si>
    <t xml:space="preserve">Kuchyňa Zvončekova </t>
  </si>
  <si>
    <t xml:space="preserve">IKT technika  Zvončekova </t>
  </si>
  <si>
    <t xml:space="preserve">IKT Základná škola </t>
  </si>
  <si>
    <t xml:space="preserve">Športoviská ZŠ </t>
  </si>
  <si>
    <t>Nadstavba panelovej ZŠ  úver</t>
  </si>
  <si>
    <t xml:space="preserve">ZŠ vybavenie školských jedálni </t>
  </si>
  <si>
    <t xml:space="preserve">Vybavenie MŠ Ružová  JK </t>
  </si>
  <si>
    <t>Na poistenie do rezerv.fond..</t>
  </si>
  <si>
    <t>Servis, údržba, opravy a výdavky</t>
  </si>
  <si>
    <t xml:space="preserve">Vseobecné služby OON 22.000 a 7689 </t>
  </si>
  <si>
    <t>Transfery  641001  VPS  pneusservis</t>
  </si>
  <si>
    <t xml:space="preserve">OON - pamiatková komisia </t>
  </si>
  <si>
    <t xml:space="preserve">PD Troyerová kúria </t>
  </si>
  <si>
    <t>Vyb.križ. Hviezdoslavova, Bottova.  Záhumenská</t>
  </si>
  <si>
    <t>Výstavba chodníka Marianská</t>
  </si>
  <si>
    <t>Výstavba chodníka Marchegská</t>
  </si>
  <si>
    <t>Výstavba chodníka Zelezničná</t>
  </si>
  <si>
    <t>Výstavba parkoviska pri Zdravotnom Stredisku</t>
  </si>
  <si>
    <t xml:space="preserve">Dotácia Covid MŠ aZŠ  </t>
  </si>
  <si>
    <t xml:space="preserve">Vinkulácia Harmony  </t>
  </si>
  <si>
    <t>Úver krátkodobý - prekleňovací ZŠ</t>
  </si>
  <si>
    <t>Príjmové finančné operácie  RO</t>
  </si>
  <si>
    <t xml:space="preserve">Grant intereg  </t>
  </si>
  <si>
    <t>Informačné elek. tabule</t>
  </si>
  <si>
    <t xml:space="preserve">Návrh  5. zmeny </t>
  </si>
  <si>
    <t>Rozpočet  po 5. zmene</t>
  </si>
  <si>
    <t>Návrh 5.zmeny</t>
  </si>
  <si>
    <t>R</t>
  </si>
  <si>
    <t>Hv</t>
  </si>
  <si>
    <t xml:space="preserve">Dotácia LK a škola v prírode </t>
  </si>
  <si>
    <t xml:space="preserve">Dotácie    učebnice </t>
  </si>
  <si>
    <t xml:space="preserve">Dptácia ukrajina ZŠ aMŠ JK </t>
  </si>
  <si>
    <t>M</t>
  </si>
  <si>
    <t>JK</t>
  </si>
  <si>
    <t xml:space="preserve">Dotácia  MŠ ZŠ Ukrajina </t>
  </si>
  <si>
    <t>Čerpanie rozpočtu k 31.12. 2023</t>
  </si>
  <si>
    <t>Čerpanie rozpočtu k 31.12. 223</t>
  </si>
  <si>
    <t xml:space="preserve">% plnenia </t>
  </si>
  <si>
    <t>Príjem SO dôchodky</t>
  </si>
  <si>
    <t xml:space="preserve">Iné príjmy - výrub drevín </t>
  </si>
  <si>
    <t>Opatrovaateeľly stab.príspev.</t>
  </si>
  <si>
    <t>Doplatky  energie</t>
  </si>
  <si>
    <t>Čerpanie rozpočtu k  31.12. 2023</t>
  </si>
  <si>
    <t xml:space="preserve">Úroky z úveru Dexia   </t>
  </si>
  <si>
    <t>Úroky z úveru banka   PB 2022</t>
  </si>
  <si>
    <t>633006/02</t>
  </si>
  <si>
    <t>Tovary a služby  (, a iné )</t>
  </si>
  <si>
    <t>630/640</t>
  </si>
  <si>
    <t xml:space="preserve">Prístavba MŠ Ružová </t>
  </si>
  <si>
    <t xml:space="preserve">Daň za komun. odpady FO TKO </t>
  </si>
  <si>
    <t xml:space="preserve">Daň za komun. odpady PO TKO </t>
  </si>
  <si>
    <t>Čerpanie a tvorba rozpočtu k 31.12. 2023</t>
  </si>
  <si>
    <t>Úhrady od klientov za poskytované Opatrov. služba</t>
  </si>
  <si>
    <t>Dotácia na profesij. Rozvoj</t>
  </si>
  <si>
    <t xml:space="preserve">Priechody pre chodcov </t>
  </si>
  <si>
    <t xml:space="preserve">Zostatok pros. z predch.rokov popl. za miestny rozvoj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</si>
</sst>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S_k_-;\-* #,##0.00\ _S_k_-;_-* &quot;-&quot;??\ _S_k_-;_-@_-"/>
    <numFmt numFmtId="165" formatCode="_-* #,##0\ _S_k_-;\-* #,##0\ _S_k_-;_-* &quot;-&quot;??\ _S_k_-;_-@_-"/>
    <numFmt numFmtId="166" formatCode="_-* #,##0.00\ _€_-;\-* #,##0.00\ _€_-;_-* &quot;-&quot;??\ _€_-;_-@_-"/>
    <numFmt numFmtId="167" formatCode="_-* #,##0\ _€_-;\-* #,##0\ _€_-;_-* &quot;-&quot;??\ _€_-;_-@_-"/>
    <numFmt numFmtId="168" formatCode="0.0"/>
    <numFmt numFmtId="169" formatCode="_-* #,##0.0\ _€_-;\-* #,##0.0\ _€_-;_-* &quot;-&quot;??\ _€_-;_-@_-"/>
    <numFmt numFmtId="170" formatCode="_-* #,##0.0\ _S_k_-;\-* #,##0.0\ _S_k_-;_-* &quot;-&quot;??\ _S_k_-;_-@_-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Arial"/>
      <family val="2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6"/>
      <name val="Arial CE"/>
      <family val="2"/>
      <charset val="238"/>
    </font>
    <font>
      <b/>
      <sz val="1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8"/>
      <color rgb="FFFF0000"/>
      <name val="Arial"/>
      <family val="2"/>
      <charset val="238"/>
    </font>
    <font>
      <b/>
      <i/>
      <sz val="8"/>
      <name val="Arial CE"/>
      <family val="2"/>
      <charset val="238"/>
    </font>
    <font>
      <b/>
      <i/>
      <sz val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" fillId="0" borderId="0"/>
  </cellStyleXfs>
  <cellXfs count="34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9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4" borderId="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5" fontId="0" fillId="0" borderId="0" xfId="0" applyNumberFormat="1" applyAlignment="1">
      <alignment vertical="center"/>
    </xf>
    <xf numFmtId="0" fontId="2" fillId="5" borderId="0" xfId="0" applyFont="1" applyFill="1" applyAlignment="1">
      <alignment vertical="center"/>
    </xf>
    <xf numFmtId="165" fontId="0" fillId="0" borderId="0" xfId="1" applyNumberFormat="1" applyFont="1" applyAlignment="1">
      <alignment vertical="center"/>
    </xf>
    <xf numFmtId="0" fontId="5" fillId="5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5" fontId="4" fillId="5" borderId="4" xfId="1" applyNumberFormat="1" applyFont="1" applyFill="1" applyBorder="1" applyAlignment="1">
      <alignment vertical="center"/>
    </xf>
    <xf numFmtId="165" fontId="3" fillId="5" borderId="4" xfId="1" applyNumberFormat="1" applyFont="1" applyFill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164" fontId="3" fillId="0" borderId="4" xfId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0" borderId="0" xfId="0" applyFont="1" applyAlignment="1">
      <alignment vertical="center"/>
    </xf>
    <xf numFmtId="165" fontId="4" fillId="4" borderId="4" xfId="1" applyNumberFormat="1" applyFont="1" applyFill="1" applyBorder="1" applyAlignment="1">
      <alignment vertical="center"/>
    </xf>
    <xf numFmtId="165" fontId="4" fillId="3" borderId="4" xfId="1" applyNumberFormat="1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3" fontId="5" fillId="5" borderId="0" xfId="0" applyNumberFormat="1" applyFont="1" applyFill="1" applyAlignment="1">
      <alignment vertical="center"/>
    </xf>
    <xf numFmtId="165" fontId="4" fillId="3" borderId="4" xfId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164" fontId="4" fillId="3" borderId="10" xfId="1" applyFont="1" applyFill="1" applyBorder="1" applyAlignment="1">
      <alignment horizontal="center" vertical="center" wrapText="1"/>
    </xf>
    <xf numFmtId="165" fontId="4" fillId="10" borderId="2" xfId="1" applyNumberFormat="1" applyFont="1" applyFill="1" applyBorder="1" applyAlignment="1">
      <alignment vertical="center"/>
    </xf>
    <xf numFmtId="165" fontId="3" fillId="10" borderId="4" xfId="1" applyNumberFormat="1" applyFont="1" applyFill="1" applyBorder="1" applyAlignment="1">
      <alignment vertical="center"/>
    </xf>
    <xf numFmtId="0" fontId="3" fillId="10" borderId="4" xfId="0" applyFont="1" applyFill="1" applyBorder="1" applyAlignment="1">
      <alignment vertical="center"/>
    </xf>
    <xf numFmtId="165" fontId="4" fillId="10" borderId="4" xfId="1" applyNumberFormat="1" applyFont="1" applyFill="1" applyBorder="1" applyAlignment="1">
      <alignment vertical="center"/>
    </xf>
    <xf numFmtId="165" fontId="4" fillId="10" borderId="4" xfId="0" applyNumberFormat="1" applyFont="1" applyFill="1" applyBorder="1" applyAlignment="1">
      <alignment vertical="center"/>
    </xf>
    <xf numFmtId="164" fontId="3" fillId="10" borderId="4" xfId="1" applyFont="1" applyFill="1" applyBorder="1" applyAlignment="1">
      <alignment vertical="center"/>
    </xf>
    <xf numFmtId="0" fontId="0" fillId="10" borderId="4" xfId="0" applyFill="1" applyBorder="1" applyAlignment="1">
      <alignment vertical="center"/>
    </xf>
    <xf numFmtId="165" fontId="4" fillId="10" borderId="15" xfId="1" applyNumberFormat="1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5" fontId="4" fillId="0" borderId="4" xfId="1" applyNumberFormat="1" applyFont="1" applyBorder="1" applyAlignment="1">
      <alignment horizontal="center" vertical="center"/>
    </xf>
    <xf numFmtId="165" fontId="4" fillId="10" borderId="4" xfId="1" applyNumberFormat="1" applyFont="1" applyFill="1" applyBorder="1" applyAlignment="1">
      <alignment horizontal="center" vertical="center"/>
    </xf>
    <xf numFmtId="165" fontId="4" fillId="5" borderId="4" xfId="1" applyNumberFormat="1" applyFont="1" applyFill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5" fontId="3" fillId="10" borderId="4" xfId="1" applyNumberFormat="1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165" fontId="2" fillId="3" borderId="4" xfId="1" applyNumberFormat="1" applyFont="1" applyFill="1" applyBorder="1" applyAlignment="1">
      <alignment horizontal="center" vertical="center"/>
    </xf>
    <xf numFmtId="165" fontId="3" fillId="5" borderId="4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165" fontId="3" fillId="0" borderId="0" xfId="1" applyNumberFormat="1" applyFont="1" applyBorder="1" applyAlignment="1">
      <alignment horizontal="center" vertical="center"/>
    </xf>
    <xf numFmtId="165" fontId="4" fillId="5" borderId="4" xfId="0" applyNumberFormat="1" applyFont="1" applyFill="1" applyBorder="1" applyAlignment="1">
      <alignment vertical="center"/>
    </xf>
    <xf numFmtId="165" fontId="2" fillId="0" borderId="4" xfId="1" applyNumberFormat="1" applyFont="1" applyBorder="1" applyAlignment="1">
      <alignment horizontal="center" vertical="center"/>
    </xf>
    <xf numFmtId="165" fontId="2" fillId="5" borderId="4" xfId="1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165" fontId="4" fillId="4" borderId="4" xfId="1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5" fontId="9" fillId="5" borderId="4" xfId="1" applyNumberFormat="1" applyFont="1" applyFill="1" applyBorder="1" applyAlignment="1">
      <alignment horizontal="center" vertical="center"/>
    </xf>
    <xf numFmtId="165" fontId="25" fillId="0" borderId="4" xfId="1" applyNumberFormat="1" applyFont="1" applyBorder="1" applyAlignment="1">
      <alignment horizontal="center" vertical="center"/>
    </xf>
    <xf numFmtId="165" fontId="4" fillId="6" borderId="4" xfId="1" applyNumberFormat="1" applyFont="1" applyFill="1" applyBorder="1" applyAlignment="1">
      <alignment horizontal="center" vertical="center"/>
    </xf>
    <xf numFmtId="165" fontId="2" fillId="4" borderId="4" xfId="1" applyNumberFormat="1" applyFont="1" applyFill="1" applyBorder="1" applyAlignment="1">
      <alignment horizontal="center" vertical="center"/>
    </xf>
    <xf numFmtId="165" fontId="9" fillId="4" borderId="4" xfId="1" applyNumberFormat="1" applyFont="1" applyFill="1" applyBorder="1" applyAlignment="1">
      <alignment horizontal="center" vertical="center"/>
    </xf>
    <xf numFmtId="165" fontId="4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165" fontId="9" fillId="5" borderId="2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9" fillId="3" borderId="4" xfId="1" applyNumberFormat="1" applyFont="1" applyFill="1" applyBorder="1" applyAlignment="1">
      <alignment horizontal="center" vertical="center"/>
    </xf>
    <xf numFmtId="165" fontId="6" fillId="5" borderId="4" xfId="1" applyNumberFormat="1" applyFont="1" applyFill="1" applyBorder="1" applyAlignment="1">
      <alignment horizontal="center" vertical="center"/>
    </xf>
    <xf numFmtId="165" fontId="26" fillId="2" borderId="4" xfId="1" applyNumberFormat="1" applyFont="1" applyFill="1" applyBorder="1" applyAlignment="1">
      <alignment horizontal="center" vertical="center"/>
    </xf>
    <xf numFmtId="164" fontId="2" fillId="5" borderId="2" xfId="1" applyFont="1" applyFill="1" applyBorder="1" applyAlignment="1">
      <alignment horizontal="center" vertical="center"/>
    </xf>
    <xf numFmtId="164" fontId="2" fillId="5" borderId="4" xfId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vertical="center"/>
    </xf>
    <xf numFmtId="165" fontId="9" fillId="7" borderId="4" xfId="1" applyNumberFormat="1" applyFont="1" applyFill="1" applyBorder="1" applyAlignment="1">
      <alignment horizontal="center" vertical="center"/>
    </xf>
    <xf numFmtId="165" fontId="3" fillId="5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4" fontId="3" fillId="4" borderId="4" xfId="0" applyNumberFormat="1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165" fontId="2" fillId="0" borderId="4" xfId="0" applyNumberFormat="1" applyFont="1" applyBorder="1" applyAlignment="1">
      <alignment horizontal="center" vertical="center"/>
    </xf>
    <xf numFmtId="165" fontId="4" fillId="6" borderId="4" xfId="0" applyNumberFormat="1" applyFont="1" applyFill="1" applyBorder="1" applyAlignment="1">
      <alignment horizontal="center" vertical="center"/>
    </xf>
    <xf numFmtId="165" fontId="5" fillId="5" borderId="4" xfId="1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165" fontId="2" fillId="10" borderId="4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5" fontId="9" fillId="10" borderId="4" xfId="1" applyNumberFormat="1" applyFont="1" applyFill="1" applyBorder="1" applyAlignment="1">
      <alignment horizontal="center" vertical="center"/>
    </xf>
    <xf numFmtId="165" fontId="25" fillId="10" borderId="4" xfId="1" applyNumberFormat="1" applyFont="1" applyFill="1" applyBorder="1" applyAlignment="1">
      <alignment horizontal="center" vertical="center"/>
    </xf>
    <xf numFmtId="165" fontId="4" fillId="10" borderId="4" xfId="0" applyNumberFormat="1" applyFont="1" applyFill="1" applyBorder="1" applyAlignment="1">
      <alignment horizontal="center" vertical="center"/>
    </xf>
    <xf numFmtId="165" fontId="9" fillId="10" borderId="2" xfId="1" applyNumberFormat="1" applyFont="1" applyFill="1" applyBorder="1" applyAlignment="1">
      <alignment horizontal="center" vertical="center"/>
    </xf>
    <xf numFmtId="165" fontId="6" fillId="10" borderId="4" xfId="1" applyNumberFormat="1" applyFont="1" applyFill="1" applyBorder="1" applyAlignment="1">
      <alignment horizontal="center" vertical="center"/>
    </xf>
    <xf numFmtId="165" fontId="26" fillId="10" borderId="4" xfId="1" applyNumberFormat="1" applyFont="1" applyFill="1" applyBorder="1" applyAlignment="1">
      <alignment horizontal="center" vertical="center"/>
    </xf>
    <xf numFmtId="164" fontId="2" fillId="10" borderId="2" xfId="1" applyFont="1" applyFill="1" applyBorder="1" applyAlignment="1">
      <alignment horizontal="center" vertical="center"/>
    </xf>
    <xf numFmtId="164" fontId="2" fillId="10" borderId="4" xfId="1" applyFont="1" applyFill="1" applyBorder="1" applyAlignment="1">
      <alignment horizontal="center" vertical="center"/>
    </xf>
    <xf numFmtId="165" fontId="3" fillId="10" borderId="4" xfId="0" applyNumberFormat="1" applyFont="1" applyFill="1" applyBorder="1" applyAlignment="1">
      <alignment horizontal="center" vertical="center"/>
    </xf>
    <xf numFmtId="165" fontId="2" fillId="10" borderId="4" xfId="0" applyNumberFormat="1" applyFont="1" applyFill="1" applyBorder="1" applyAlignment="1">
      <alignment horizontal="center" vertical="center"/>
    </xf>
    <xf numFmtId="165" fontId="5" fillId="10" borderId="4" xfId="1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7" borderId="4" xfId="4" applyFont="1" applyFill="1" applyBorder="1" applyAlignment="1">
      <alignment vertical="center"/>
    </xf>
    <xf numFmtId="0" fontId="5" fillId="0" borderId="4" xfId="4" applyFont="1" applyBorder="1" applyAlignment="1">
      <alignment vertical="center"/>
    </xf>
    <xf numFmtId="0" fontId="9" fillId="0" borderId="4" xfId="4" applyFont="1" applyBorder="1" applyAlignment="1">
      <alignment vertical="center"/>
    </xf>
    <xf numFmtId="164" fontId="4" fillId="3" borderId="4" xfId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8" fillId="4" borderId="4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7" fillId="3" borderId="4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22" fillId="3" borderId="9" xfId="0" applyFont="1" applyFill="1" applyBorder="1" applyAlignment="1">
      <alignment vertical="center" wrapText="1"/>
    </xf>
    <xf numFmtId="49" fontId="9" fillId="3" borderId="4" xfId="0" applyNumberFormat="1" applyFont="1" applyFill="1" applyBorder="1" applyAlignment="1">
      <alignment vertical="center"/>
    </xf>
    <xf numFmtId="49" fontId="2" fillId="4" borderId="4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9" fillId="3" borderId="4" xfId="0" applyNumberFormat="1" applyFont="1" applyFill="1" applyBorder="1" applyAlignment="1">
      <alignment vertical="center" wrapText="1"/>
    </xf>
    <xf numFmtId="49" fontId="2" fillId="0" borderId="4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9" fillId="0" borderId="4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49" fontId="2" fillId="7" borderId="4" xfId="4" applyNumberFormat="1" applyFont="1" applyFill="1" applyBorder="1" applyAlignment="1">
      <alignment vertical="center"/>
    </xf>
    <xf numFmtId="49" fontId="9" fillId="0" borderId="4" xfId="4" applyNumberFormat="1" applyFont="1" applyBorder="1" applyAlignment="1">
      <alignment vertical="center"/>
    </xf>
    <xf numFmtId="49" fontId="5" fillId="0" borderId="4" xfId="4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11" fillId="0" borderId="4" xfId="0" applyNumberFormat="1" applyFont="1" applyBorder="1" applyAlignment="1">
      <alignment vertical="center"/>
    </xf>
    <xf numFmtId="49" fontId="2" fillId="6" borderId="4" xfId="0" applyNumberFormat="1" applyFont="1" applyFill="1" applyBorder="1" applyAlignment="1">
      <alignment vertical="center"/>
    </xf>
    <xf numFmtId="49" fontId="9" fillId="4" borderId="4" xfId="0" applyNumberFormat="1" applyFont="1" applyFill="1" applyBorder="1" applyAlignment="1">
      <alignment vertical="center"/>
    </xf>
    <xf numFmtId="49" fontId="2" fillId="5" borderId="4" xfId="0" applyNumberFormat="1" applyFont="1" applyFill="1" applyBorder="1" applyAlignment="1">
      <alignment vertical="center"/>
    </xf>
    <xf numFmtId="49" fontId="6" fillId="5" borderId="0" xfId="0" applyNumberFormat="1" applyFont="1" applyFill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2" borderId="4" xfId="0" applyNumberFormat="1" applyFont="1" applyFill="1" applyBorder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9" fillId="3" borderId="3" xfId="0" applyNumberFormat="1" applyFont="1" applyFill="1" applyBorder="1" applyAlignment="1">
      <alignment vertical="center"/>
    </xf>
    <xf numFmtId="49" fontId="9" fillId="5" borderId="4" xfId="0" applyNumberFormat="1" applyFont="1" applyFill="1" applyBorder="1" applyAlignment="1">
      <alignment vertical="center"/>
    </xf>
    <xf numFmtId="49" fontId="2" fillId="2" borderId="0" xfId="0" applyNumberFormat="1" applyFont="1" applyFill="1" applyAlignment="1">
      <alignment vertical="center"/>
    </xf>
    <xf numFmtId="49" fontId="2" fillId="5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49" fontId="5" fillId="5" borderId="4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vertical="center"/>
    </xf>
    <xf numFmtId="49" fontId="9" fillId="7" borderId="4" xfId="0" applyNumberFormat="1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vertical="center"/>
    </xf>
    <xf numFmtId="49" fontId="7" fillId="3" borderId="4" xfId="0" applyNumberFormat="1" applyFont="1" applyFill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165" fontId="2" fillId="3" borderId="4" xfId="1" applyNumberFormat="1" applyFont="1" applyFill="1" applyBorder="1" applyAlignment="1">
      <alignment vertical="center"/>
    </xf>
    <xf numFmtId="165" fontId="4" fillId="4" borderId="21" xfId="1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165" fontId="3" fillId="0" borderId="17" xfId="1" applyNumberFormat="1" applyFont="1" applyBorder="1" applyAlignment="1">
      <alignment vertical="center"/>
    </xf>
    <xf numFmtId="165" fontId="4" fillId="4" borderId="17" xfId="1" applyNumberFormat="1" applyFont="1" applyFill="1" applyBorder="1" applyAlignment="1">
      <alignment vertical="center"/>
    </xf>
    <xf numFmtId="165" fontId="4" fillId="4" borderId="22" xfId="1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49" fontId="6" fillId="5" borderId="4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23" fillId="9" borderId="7" xfId="0" applyFont="1" applyFill="1" applyBorder="1" applyAlignment="1">
      <alignment vertical="center"/>
    </xf>
    <xf numFmtId="0" fontId="23" fillId="9" borderId="8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right" vertical="center"/>
    </xf>
    <xf numFmtId="0" fontId="0" fillId="10" borderId="0" xfId="0" applyFill="1" applyAlignment="1">
      <alignment vertical="center"/>
    </xf>
    <xf numFmtId="164" fontId="4" fillId="10" borderId="4" xfId="1" applyFont="1" applyFill="1" applyBorder="1" applyAlignment="1">
      <alignment horizontal="center" vertical="center" wrapText="1"/>
    </xf>
    <xf numFmtId="165" fontId="2" fillId="10" borderId="4" xfId="1" applyNumberFormat="1" applyFont="1" applyFill="1" applyBorder="1" applyAlignment="1">
      <alignment vertical="center"/>
    </xf>
    <xf numFmtId="164" fontId="3" fillId="10" borderId="4" xfId="0" applyNumberFormat="1" applyFont="1" applyFill="1" applyBorder="1" applyAlignment="1">
      <alignment vertical="center"/>
    </xf>
    <xf numFmtId="0" fontId="3" fillId="10" borderId="0" xfId="0" applyFont="1" applyFill="1" applyAlignment="1">
      <alignment vertical="center"/>
    </xf>
    <xf numFmtId="0" fontId="3" fillId="10" borderId="1" xfId="0" applyFont="1" applyFill="1" applyBorder="1" applyAlignment="1">
      <alignment vertical="center"/>
    </xf>
    <xf numFmtId="164" fontId="24" fillId="10" borderId="4" xfId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0" fillId="5" borderId="0" xfId="0" applyNumberFormat="1" applyFill="1" applyAlignment="1">
      <alignment vertical="center"/>
    </xf>
    <xf numFmtId="167" fontId="3" fillId="4" borderId="4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165" fontId="3" fillId="5" borderId="4" xfId="0" applyNumberFormat="1" applyFont="1" applyFill="1" applyBorder="1" applyAlignment="1">
      <alignment vertical="center"/>
    </xf>
    <xf numFmtId="166" fontId="3" fillId="4" borderId="4" xfId="0" applyNumberFormat="1" applyFont="1" applyFill="1" applyBorder="1" applyAlignment="1">
      <alignment vertical="center"/>
    </xf>
    <xf numFmtId="166" fontId="3" fillId="5" borderId="4" xfId="0" applyNumberFormat="1" applyFont="1" applyFill="1" applyBorder="1" applyAlignment="1">
      <alignment vertical="center"/>
    </xf>
    <xf numFmtId="164" fontId="3" fillId="5" borderId="4" xfId="0" applyNumberFormat="1" applyFont="1" applyFill="1" applyBorder="1" applyAlignment="1">
      <alignment vertical="center"/>
    </xf>
    <xf numFmtId="165" fontId="0" fillId="4" borderId="4" xfId="0" applyNumberFormat="1" applyFill="1" applyBorder="1" applyAlignment="1">
      <alignment vertical="center"/>
    </xf>
    <xf numFmtId="165" fontId="20" fillId="5" borderId="4" xfId="1" applyNumberFormat="1" applyFont="1" applyFill="1" applyBorder="1" applyAlignment="1">
      <alignment vertical="center"/>
    </xf>
    <xf numFmtId="167" fontId="20" fillId="5" borderId="4" xfId="0" applyNumberFormat="1" applyFont="1" applyFill="1" applyBorder="1" applyAlignment="1">
      <alignment vertical="center"/>
    </xf>
    <xf numFmtId="164" fontId="20" fillId="5" borderId="4" xfId="1" applyFont="1" applyFill="1" applyBorder="1" applyAlignment="1">
      <alignment vertical="center"/>
    </xf>
    <xf numFmtId="164" fontId="3" fillId="4" borderId="4" xfId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3" fillId="5" borderId="0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8" fillId="0" borderId="4" xfId="0" applyFont="1" applyBorder="1" applyAlignment="1">
      <alignment vertical="center"/>
    </xf>
    <xf numFmtId="164" fontId="0" fillId="0" borderId="4" xfId="1" applyFont="1" applyBorder="1" applyAlignment="1">
      <alignment vertical="center"/>
    </xf>
    <xf numFmtId="164" fontId="18" fillId="0" borderId="4" xfId="0" applyNumberFormat="1" applyFont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6" fontId="0" fillId="0" borderId="4" xfId="0" applyNumberFormat="1" applyBorder="1" applyAlignment="1">
      <alignment vertical="center"/>
    </xf>
    <xf numFmtId="167" fontId="3" fillId="0" borderId="4" xfId="0" applyNumberFormat="1" applyFont="1" applyBorder="1" applyAlignment="1">
      <alignment vertical="center"/>
    </xf>
    <xf numFmtId="167" fontId="4" fillId="0" borderId="4" xfId="0" applyNumberFormat="1" applyFont="1" applyBorder="1" applyAlignment="1">
      <alignment vertical="center"/>
    </xf>
    <xf numFmtId="164" fontId="18" fillId="4" borderId="4" xfId="0" applyNumberFormat="1" applyFont="1" applyFill="1" applyBorder="1" applyAlignment="1">
      <alignment vertical="center"/>
    </xf>
    <xf numFmtId="167" fontId="4" fillId="4" borderId="4" xfId="0" applyNumberFormat="1" applyFont="1" applyFill="1" applyBorder="1" applyAlignment="1">
      <alignment vertical="center"/>
    </xf>
    <xf numFmtId="166" fontId="18" fillId="4" borderId="4" xfId="0" applyNumberFormat="1" applyFont="1" applyFill="1" applyBorder="1" applyAlignment="1">
      <alignment vertical="center"/>
    </xf>
    <xf numFmtId="166" fontId="4" fillId="4" borderId="4" xfId="0" applyNumberFormat="1" applyFont="1" applyFill="1" applyBorder="1" applyAlignment="1">
      <alignment vertical="center"/>
    </xf>
    <xf numFmtId="164" fontId="4" fillId="4" borderId="4" xfId="1" applyFont="1" applyFill="1" applyBorder="1" applyAlignment="1">
      <alignment vertical="center"/>
    </xf>
    <xf numFmtId="164" fontId="18" fillId="0" borderId="4" xfId="1" applyFont="1" applyBorder="1" applyAlignment="1">
      <alignment vertical="center"/>
    </xf>
    <xf numFmtId="165" fontId="3" fillId="5" borderId="0" xfId="1" applyNumberFormat="1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4" fontId="18" fillId="4" borderId="4" xfId="1" applyFont="1" applyFill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4" fillId="4" borderId="4" xfId="1" applyFon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vertical="center"/>
    </xf>
    <xf numFmtId="167" fontId="4" fillId="7" borderId="4" xfId="0" applyNumberFormat="1" applyFont="1" applyFill="1" applyBorder="1" applyAlignment="1">
      <alignment vertical="center"/>
    </xf>
    <xf numFmtId="165" fontId="4" fillId="7" borderId="4" xfId="0" applyNumberFormat="1" applyFont="1" applyFill="1" applyBorder="1" applyAlignment="1">
      <alignment vertical="center"/>
    </xf>
    <xf numFmtId="165" fontId="29" fillId="0" borderId="4" xfId="1" applyNumberFormat="1" applyFont="1" applyBorder="1" applyAlignment="1">
      <alignment vertical="center"/>
    </xf>
    <xf numFmtId="166" fontId="18" fillId="0" borderId="4" xfId="0" applyNumberFormat="1" applyFont="1" applyBorder="1" applyAlignment="1">
      <alignment vertical="center"/>
    </xf>
    <xf numFmtId="164" fontId="0" fillId="0" borderId="1" xfId="1" applyFont="1" applyBorder="1" applyAlignment="1">
      <alignment vertical="center"/>
    </xf>
    <xf numFmtId="167" fontId="3" fillId="0" borderId="1" xfId="0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165" fontId="4" fillId="6" borderId="4" xfId="0" applyNumberFormat="1" applyFont="1" applyFill="1" applyBorder="1" applyAlignment="1">
      <alignment vertical="center"/>
    </xf>
    <xf numFmtId="165" fontId="20" fillId="0" borderId="4" xfId="1" applyNumberFormat="1" applyFont="1" applyBorder="1" applyAlignment="1">
      <alignment vertical="center"/>
    </xf>
    <xf numFmtId="165" fontId="21" fillId="0" borderId="4" xfId="1" applyNumberFormat="1" applyFont="1" applyBorder="1" applyAlignment="1">
      <alignment horizontal="center" vertical="center"/>
    </xf>
    <xf numFmtId="165" fontId="0" fillId="0" borderId="4" xfId="0" applyNumberFormat="1" applyBorder="1" applyAlignment="1">
      <alignment vertical="center"/>
    </xf>
    <xf numFmtId="49" fontId="2" fillId="11" borderId="4" xfId="0" applyNumberFormat="1" applyFont="1" applyFill="1" applyBorder="1" applyAlignment="1">
      <alignment vertical="center"/>
    </xf>
    <xf numFmtId="0" fontId="2" fillId="11" borderId="4" xfId="0" applyFont="1" applyFill="1" applyBorder="1" applyAlignment="1">
      <alignment vertical="center"/>
    </xf>
    <xf numFmtId="165" fontId="4" fillId="11" borderId="4" xfId="1" applyNumberFormat="1" applyFont="1" applyFill="1" applyBorder="1" applyAlignment="1">
      <alignment horizontal="center" vertical="center"/>
    </xf>
    <xf numFmtId="165" fontId="4" fillId="11" borderId="4" xfId="0" applyNumberFormat="1" applyFont="1" applyFill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3" fillId="11" borderId="4" xfId="1" applyNumberFormat="1" applyFont="1" applyFill="1" applyBorder="1" applyAlignment="1">
      <alignment vertical="center"/>
    </xf>
    <xf numFmtId="165" fontId="29" fillId="5" borderId="4" xfId="1" applyNumberFormat="1" applyFont="1" applyFill="1" applyBorder="1" applyAlignment="1">
      <alignment vertical="center"/>
    </xf>
    <xf numFmtId="165" fontId="4" fillId="12" borderId="4" xfId="1" applyNumberFormat="1" applyFont="1" applyFill="1" applyBorder="1" applyAlignment="1">
      <alignment vertical="center"/>
    </xf>
    <xf numFmtId="165" fontId="3" fillId="12" borderId="4" xfId="1" applyNumberFormat="1" applyFont="1" applyFill="1" applyBorder="1" applyAlignment="1">
      <alignment vertical="center"/>
    </xf>
    <xf numFmtId="165" fontId="4" fillId="12" borderId="4" xfId="0" applyNumberFormat="1" applyFont="1" applyFill="1" applyBorder="1" applyAlignment="1">
      <alignment vertical="center"/>
    </xf>
    <xf numFmtId="165" fontId="3" fillId="12" borderId="4" xfId="0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horizontal="center" vertical="center"/>
    </xf>
    <xf numFmtId="165" fontId="2" fillId="5" borderId="2" xfId="1" applyNumberFormat="1" applyFont="1" applyFill="1" applyBorder="1" applyAlignment="1">
      <alignment horizontal="center" vertical="center"/>
    </xf>
    <xf numFmtId="167" fontId="4" fillId="11" borderId="4" xfId="0" applyNumberFormat="1" applyFont="1" applyFill="1" applyBorder="1" applyAlignment="1">
      <alignment vertical="center"/>
    </xf>
    <xf numFmtId="165" fontId="4" fillId="6" borderId="4" xfId="1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165" fontId="9" fillId="4" borderId="17" xfId="1" applyNumberFormat="1" applyFont="1" applyFill="1" applyBorder="1" applyAlignment="1">
      <alignment horizontal="center" vertical="center"/>
    </xf>
    <xf numFmtId="165" fontId="9" fillId="5" borderId="17" xfId="1" applyNumberFormat="1" applyFont="1" applyFill="1" applyBorder="1" applyAlignment="1">
      <alignment horizontal="center" vertical="center"/>
    </xf>
    <xf numFmtId="165" fontId="3" fillId="5" borderId="17" xfId="1" applyNumberFormat="1" applyFont="1" applyFill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5" fontId="2" fillId="3" borderId="17" xfId="1" applyNumberFormat="1" applyFont="1" applyFill="1" applyBorder="1" applyAlignment="1">
      <alignment horizontal="center" vertical="center"/>
    </xf>
    <xf numFmtId="165" fontId="4" fillId="0" borderId="17" xfId="1" applyNumberFormat="1" applyFont="1" applyBorder="1" applyAlignment="1">
      <alignment horizontal="center" vertical="center"/>
    </xf>
    <xf numFmtId="164" fontId="10" fillId="0" borderId="4" xfId="1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165" fontId="4" fillId="4" borderId="17" xfId="0" applyNumberFormat="1" applyFont="1" applyFill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18" fillId="4" borderId="17" xfId="0" applyNumberFormat="1" applyFont="1" applyFill="1" applyBorder="1" applyAlignment="1">
      <alignment vertical="center"/>
    </xf>
    <xf numFmtId="164" fontId="3" fillId="0" borderId="17" xfId="1" applyFont="1" applyBorder="1" applyAlignment="1">
      <alignment vertical="center"/>
    </xf>
    <xf numFmtId="164" fontId="0" fillId="4" borderId="17" xfId="0" applyNumberFormat="1" applyFill="1" applyBorder="1" applyAlignment="1">
      <alignment vertical="center"/>
    </xf>
    <xf numFmtId="165" fontId="3" fillId="4" borderId="17" xfId="0" applyNumberFormat="1" applyFont="1" applyFill="1" applyBorder="1" applyAlignment="1">
      <alignment vertical="center"/>
    </xf>
    <xf numFmtId="165" fontId="9" fillId="7" borderId="17" xfId="1" applyNumberFormat="1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165" fontId="4" fillId="11" borderId="4" xfId="1" applyNumberFormat="1" applyFont="1" applyFill="1" applyBorder="1" applyAlignment="1">
      <alignment vertical="center"/>
    </xf>
    <xf numFmtId="165" fontId="0" fillId="0" borderId="4" xfId="1" applyNumberFormat="1" applyFont="1" applyBorder="1" applyAlignment="1">
      <alignment vertical="center"/>
    </xf>
    <xf numFmtId="0" fontId="23" fillId="9" borderId="6" xfId="0" applyFont="1" applyFill="1" applyBorder="1" applyAlignment="1">
      <alignment vertical="center"/>
    </xf>
    <xf numFmtId="164" fontId="24" fillId="4" borderId="4" xfId="0" applyNumberFormat="1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vertical="center"/>
    </xf>
    <xf numFmtId="165" fontId="3" fillId="4" borderId="4" xfId="1" applyNumberFormat="1" applyFont="1" applyFill="1" applyBorder="1" applyAlignment="1">
      <alignment vertical="center"/>
    </xf>
    <xf numFmtId="165" fontId="4" fillId="3" borderId="17" xfId="1" applyNumberFormat="1" applyFont="1" applyFill="1" applyBorder="1" applyAlignment="1">
      <alignment horizontal="center" vertical="center"/>
    </xf>
    <xf numFmtId="167" fontId="4" fillId="6" borderId="4" xfId="0" applyNumberFormat="1" applyFont="1" applyFill="1" applyBorder="1" applyAlignment="1">
      <alignment vertical="center"/>
    </xf>
    <xf numFmtId="167" fontId="0" fillId="0" borderId="4" xfId="0" applyNumberFormat="1" applyBorder="1" applyAlignment="1">
      <alignment vertical="center"/>
    </xf>
    <xf numFmtId="0" fontId="4" fillId="4" borderId="18" xfId="0" applyFont="1" applyFill="1" applyBorder="1" applyAlignment="1">
      <alignment vertical="center" wrapText="1"/>
    </xf>
    <xf numFmtId="168" fontId="3" fillId="0" borderId="4" xfId="0" applyNumberFormat="1" applyFont="1" applyBorder="1" applyAlignment="1">
      <alignment vertical="center"/>
    </xf>
    <xf numFmtId="168" fontId="4" fillId="4" borderId="4" xfId="0" applyNumberFormat="1" applyFont="1" applyFill="1" applyBorder="1" applyAlignment="1">
      <alignment vertical="center"/>
    </xf>
    <xf numFmtId="169" fontId="3" fillId="0" borderId="4" xfId="0" applyNumberFormat="1" applyFont="1" applyBorder="1" applyAlignment="1">
      <alignment vertical="center"/>
    </xf>
    <xf numFmtId="169" fontId="4" fillId="4" borderId="4" xfId="0" applyNumberFormat="1" applyFont="1" applyFill="1" applyBorder="1" applyAlignment="1">
      <alignment vertical="center"/>
    </xf>
    <xf numFmtId="165" fontId="30" fillId="0" borderId="4" xfId="1" applyNumberFormat="1" applyFont="1" applyBorder="1" applyAlignment="1">
      <alignment horizontal="center" vertical="center"/>
    </xf>
    <xf numFmtId="165" fontId="31" fillId="0" borderId="4" xfId="0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0" fontId="0" fillId="11" borderId="4" xfId="0" applyFill="1" applyBorder="1" applyAlignment="1">
      <alignment vertical="center"/>
    </xf>
    <xf numFmtId="165" fontId="25" fillId="0" borderId="4" xfId="1" applyNumberFormat="1" applyFont="1" applyBorder="1" applyAlignment="1">
      <alignment vertical="center"/>
    </xf>
    <xf numFmtId="165" fontId="31" fillId="0" borderId="4" xfId="1" applyNumberFormat="1" applyFont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164" fontId="4" fillId="0" borderId="4" xfId="1" applyFont="1" applyBorder="1" applyAlignment="1">
      <alignment vertical="center"/>
    </xf>
    <xf numFmtId="170" fontId="4" fillId="4" borderId="4" xfId="1" applyNumberFormat="1" applyFont="1" applyFill="1" applyBorder="1" applyAlignment="1">
      <alignment vertical="center"/>
    </xf>
    <xf numFmtId="170" fontId="3" fillId="0" borderId="4" xfId="1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168" fontId="4" fillId="0" borderId="4" xfId="0" applyNumberFormat="1" applyFont="1" applyBorder="1" applyAlignment="1">
      <alignment vertical="center"/>
    </xf>
    <xf numFmtId="165" fontId="4" fillId="7" borderId="4" xfId="1" applyNumberFormat="1" applyFont="1" applyFill="1" applyBorder="1" applyAlignment="1">
      <alignment vertical="center"/>
    </xf>
    <xf numFmtId="168" fontId="4" fillId="7" borderId="4" xfId="0" applyNumberFormat="1" applyFont="1" applyFill="1" applyBorder="1" applyAlignment="1">
      <alignment vertical="center"/>
    </xf>
    <xf numFmtId="168" fontId="3" fillId="7" borderId="4" xfId="0" applyNumberFormat="1" applyFont="1" applyFill="1" applyBorder="1" applyAlignment="1">
      <alignment vertical="center"/>
    </xf>
    <xf numFmtId="0" fontId="4" fillId="4" borderId="18" xfId="0" applyFont="1" applyFill="1" applyBorder="1" applyAlignment="1">
      <alignment horizontal="center" vertical="center" wrapText="1"/>
    </xf>
    <xf numFmtId="168" fontId="4" fillId="6" borderId="4" xfId="0" applyNumberFormat="1" applyFont="1" applyFill="1" applyBorder="1" applyAlignment="1">
      <alignment vertical="center"/>
    </xf>
    <xf numFmtId="168" fontId="3" fillId="5" borderId="4" xfId="0" applyNumberFormat="1" applyFont="1" applyFill="1" applyBorder="1" applyAlignment="1">
      <alignment vertical="center"/>
    </xf>
    <xf numFmtId="168" fontId="4" fillId="5" borderId="4" xfId="0" applyNumberFormat="1" applyFont="1" applyFill="1" applyBorder="1" applyAlignment="1">
      <alignment vertical="center"/>
    </xf>
    <xf numFmtId="164" fontId="3" fillId="5" borderId="4" xfId="1" applyFont="1" applyFill="1" applyBorder="1" applyAlignment="1">
      <alignment vertical="center"/>
    </xf>
    <xf numFmtId="2" fontId="3" fillId="5" borderId="4" xfId="0" applyNumberFormat="1" applyFont="1" applyFill="1" applyBorder="1" applyAlignment="1">
      <alignment vertical="center"/>
    </xf>
    <xf numFmtId="2" fontId="4" fillId="5" borderId="4" xfId="0" applyNumberFormat="1" applyFont="1" applyFill="1" applyBorder="1" applyAlignment="1">
      <alignment vertical="center"/>
    </xf>
    <xf numFmtId="2" fontId="4" fillId="4" borderId="4" xfId="0" applyNumberFormat="1" applyFont="1" applyFill="1" applyBorder="1" applyAlignment="1">
      <alignment vertical="center"/>
    </xf>
    <xf numFmtId="164" fontId="4" fillId="4" borderId="18" xfId="1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/>
    </xf>
    <xf numFmtId="2" fontId="4" fillId="6" borderId="4" xfId="0" applyNumberFormat="1" applyFont="1" applyFill="1" applyBorder="1" applyAlignment="1">
      <alignment vertical="center"/>
    </xf>
    <xf numFmtId="165" fontId="31" fillId="4" borderId="4" xfId="1" applyNumberFormat="1" applyFont="1" applyFill="1" applyBorder="1" applyAlignment="1">
      <alignment vertical="center"/>
    </xf>
    <xf numFmtId="0" fontId="22" fillId="3" borderId="17" xfId="0" applyFont="1" applyFill="1" applyBorder="1" applyAlignment="1">
      <alignment horizontal="left" vertical="center" wrapText="1"/>
    </xf>
    <xf numFmtId="0" fontId="22" fillId="3" borderId="18" xfId="0" applyFont="1" applyFill="1" applyBorder="1" applyAlignment="1">
      <alignment horizontal="left" vertical="center" wrapText="1"/>
    </xf>
    <xf numFmtId="0" fontId="22" fillId="3" borderId="19" xfId="0" applyFont="1" applyFill="1" applyBorder="1" applyAlignment="1">
      <alignment horizontal="left" vertical="center" wrapText="1"/>
    </xf>
    <xf numFmtId="0" fontId="22" fillId="3" borderId="20" xfId="0" applyFont="1" applyFill="1" applyBorder="1" applyAlignment="1">
      <alignment horizontal="left" vertical="center" wrapText="1"/>
    </xf>
    <xf numFmtId="0" fontId="28" fillId="8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27" fillId="8" borderId="4" xfId="0" applyFont="1" applyFill="1" applyBorder="1" applyAlignment="1">
      <alignment horizontal="left" vertical="center" wrapText="1"/>
    </xf>
    <xf numFmtId="164" fontId="4" fillId="5" borderId="4" xfId="1" applyFont="1" applyFill="1" applyBorder="1" applyAlignment="1">
      <alignment vertical="center"/>
    </xf>
    <xf numFmtId="170" fontId="4" fillId="0" borderId="4" xfId="1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165" fontId="4" fillId="0" borderId="17" xfId="1" applyNumberFormat="1" applyFont="1" applyBorder="1" applyAlignment="1">
      <alignment vertical="center"/>
    </xf>
  </cellXfs>
  <cellStyles count="5">
    <cellStyle name="Čiarka" xfId="1" builtinId="3"/>
    <cellStyle name="Čiarka 2" xfId="3" xr:uid="{2A15CDB5-18F9-448C-9980-CAD365FB917D}"/>
    <cellStyle name="Normálna" xfId="0" builtinId="0"/>
    <cellStyle name="Normálna 2" xfId="2" xr:uid="{65F4E799-BDDA-45DE-867D-ED6AEDE4C351}"/>
    <cellStyle name="Normálna 3" xfId="4" xr:uid="{1C13DC4E-DC7B-44D3-A60B-8F3D67F414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EQ2756"/>
  <sheetViews>
    <sheetView zoomScale="136" zoomScaleNormal="136" zoomScaleSheetLayoutView="100" zoomScalePageLayoutView="78" workbookViewId="0">
      <selection activeCell="O3" sqref="O3"/>
    </sheetView>
  </sheetViews>
  <sheetFormatPr defaultRowHeight="12.75" x14ac:dyDescent="0.2"/>
  <cols>
    <col min="1" max="1" width="5" style="1" customWidth="1"/>
    <col min="2" max="2" width="12.28515625" style="1" customWidth="1"/>
    <col min="3" max="3" width="36.85546875" style="1" customWidth="1"/>
    <col min="4" max="4" width="13.42578125" style="204" customWidth="1"/>
    <col min="5" max="6" width="13.42578125" style="1" hidden="1" customWidth="1"/>
    <col min="7" max="7" width="10.140625" style="1" hidden="1" customWidth="1"/>
    <col min="8" max="8" width="13.42578125" style="1" hidden="1" customWidth="1"/>
    <col min="9" max="9" width="12.85546875" style="1" hidden="1" customWidth="1"/>
    <col min="10" max="10" width="13.7109375" style="1" hidden="1" customWidth="1"/>
    <col min="11" max="11" width="10.7109375" style="1" hidden="1" customWidth="1"/>
    <col min="12" max="12" width="13.42578125" style="1" customWidth="1"/>
    <col min="13" max="13" width="11.5703125" style="1" customWidth="1"/>
    <col min="14" max="14" width="11.85546875" style="1" customWidth="1"/>
    <col min="15" max="15" width="14.5703125" style="1" bestFit="1" customWidth="1"/>
    <col min="16" max="16" width="13.42578125" style="1" bestFit="1" customWidth="1"/>
    <col min="17" max="16384" width="9.140625" style="1"/>
  </cols>
  <sheetData>
    <row r="1" spans="1:16" ht="12.75" customHeight="1" thickBot="1" x14ac:dyDescent="0.25">
      <c r="D1" s="1"/>
    </row>
    <row r="2" spans="1:16" ht="30" customHeight="1" thickBot="1" x14ac:dyDescent="0.25">
      <c r="A2" s="292" t="s">
        <v>689</v>
      </c>
      <c r="B2" s="200"/>
      <c r="C2" s="200"/>
      <c r="D2" s="200"/>
      <c r="E2" s="201"/>
    </row>
    <row r="3" spans="1:16" ht="20.25" customHeight="1" x14ac:dyDescent="0.2">
      <c r="D3" s="39" t="s">
        <v>478</v>
      </c>
      <c r="E3" s="39" t="s">
        <v>478</v>
      </c>
      <c r="F3" s="39" t="s">
        <v>478</v>
      </c>
      <c r="L3" s="39" t="s">
        <v>478</v>
      </c>
      <c r="M3" s="39" t="s">
        <v>478</v>
      </c>
      <c r="N3" s="39" t="s">
        <v>478</v>
      </c>
      <c r="O3" s="39" t="s">
        <v>478</v>
      </c>
    </row>
    <row r="4" spans="1:16" s="133" customFormat="1" ht="33.75" x14ac:dyDescent="0.2">
      <c r="A4" s="187"/>
      <c r="B4" s="331" t="s">
        <v>0</v>
      </c>
      <c r="C4" s="332"/>
      <c r="D4" s="205" t="s">
        <v>572</v>
      </c>
      <c r="E4" s="137" t="s">
        <v>574</v>
      </c>
      <c r="F4" s="137" t="s">
        <v>575</v>
      </c>
      <c r="G4" s="137" t="s">
        <v>588</v>
      </c>
      <c r="H4" s="137" t="s">
        <v>589</v>
      </c>
      <c r="I4" s="137" t="s">
        <v>597</v>
      </c>
      <c r="J4" s="137" t="s">
        <v>598</v>
      </c>
      <c r="K4" s="273" t="s">
        <v>619</v>
      </c>
      <c r="L4" s="137" t="s">
        <v>620</v>
      </c>
      <c r="M4" s="273" t="s">
        <v>662</v>
      </c>
      <c r="N4" s="137" t="s">
        <v>663</v>
      </c>
      <c r="O4" s="273" t="s">
        <v>673</v>
      </c>
      <c r="P4" s="319" t="s">
        <v>675</v>
      </c>
    </row>
    <row r="5" spans="1:16" x14ac:dyDescent="0.2">
      <c r="A5" s="3" t="s">
        <v>1</v>
      </c>
      <c r="B5" s="3">
        <v>100</v>
      </c>
      <c r="C5" s="3" t="s">
        <v>2</v>
      </c>
      <c r="D5" s="68">
        <f t="shared" ref="D5:E5" si="0">D6+D7+D12</f>
        <v>8741429</v>
      </c>
      <c r="E5" s="49">
        <f t="shared" si="0"/>
        <v>277735</v>
      </c>
      <c r="F5" s="49">
        <f>D5+E5</f>
        <v>9019164</v>
      </c>
      <c r="G5" s="231">
        <f>G6+G7+G12</f>
        <v>0</v>
      </c>
      <c r="H5" s="265">
        <f>F5+G5</f>
        <v>9019164</v>
      </c>
      <c r="I5" s="250">
        <f>I6+I7+I12</f>
        <v>0</v>
      </c>
      <c r="J5" s="233">
        <f>H5+I5</f>
        <v>9019164</v>
      </c>
      <c r="K5" s="250">
        <f>K6+K7+K12</f>
        <v>0</v>
      </c>
      <c r="L5" s="233">
        <f>J5+K5</f>
        <v>9019164</v>
      </c>
      <c r="M5" s="250">
        <f>M6+M7+M12</f>
        <v>0</v>
      </c>
      <c r="N5" s="233">
        <f>L5+M5</f>
        <v>9019164</v>
      </c>
      <c r="O5" s="43">
        <f>O6+O7+O12</f>
        <v>8892704</v>
      </c>
      <c r="P5" s="300">
        <f>O5/N5*100</f>
        <v>98.597874481492966</v>
      </c>
    </row>
    <row r="6" spans="1:16" x14ac:dyDescent="0.2">
      <c r="A6" s="3">
        <v>41</v>
      </c>
      <c r="B6" s="3">
        <v>111003</v>
      </c>
      <c r="C6" s="3" t="s">
        <v>3</v>
      </c>
      <c r="D6" s="68">
        <v>6314191</v>
      </c>
      <c r="E6" s="41">
        <v>237735</v>
      </c>
      <c r="F6" s="41">
        <f>D6+E6</f>
        <v>6551926</v>
      </c>
      <c r="G6" s="228">
        <v>0</v>
      </c>
      <c r="H6" s="265">
        <f>F6+G6</f>
        <v>6551926</v>
      </c>
      <c r="I6" s="228">
        <v>0</v>
      </c>
      <c r="J6" s="233">
        <f t="shared" ref="J6:J75" si="1">H6+I6</f>
        <v>6551926</v>
      </c>
      <c r="K6" s="239">
        <v>0</v>
      </c>
      <c r="L6" s="233">
        <f t="shared" ref="L6:L74" si="2">J6+K6</f>
        <v>6551926</v>
      </c>
      <c r="M6" s="239">
        <v>0</v>
      </c>
      <c r="N6" s="233">
        <f t="shared" ref="N6:N72" si="3">L6+M6</f>
        <v>6551926</v>
      </c>
      <c r="O6" s="49">
        <v>6530618</v>
      </c>
      <c r="P6" s="300">
        <f t="shared" ref="P6:P69" si="4">O6/N6*100</f>
        <v>99.674782651696617</v>
      </c>
    </row>
    <row r="7" spans="1:16" x14ac:dyDescent="0.2">
      <c r="A7" s="4">
        <v>41</v>
      </c>
      <c r="B7" s="3">
        <v>121</v>
      </c>
      <c r="C7" s="3" t="s">
        <v>4</v>
      </c>
      <c r="D7" s="69">
        <f>SUM(D8:D11)</f>
        <v>1131891</v>
      </c>
      <c r="E7" s="46">
        <f>SUM(E8:E11)</f>
        <v>40000</v>
      </c>
      <c r="F7" s="46">
        <f>D7+E7</f>
        <v>1171891</v>
      </c>
      <c r="G7" s="229">
        <f>SUM(G8:G11)</f>
        <v>0</v>
      </c>
      <c r="H7" s="265">
        <f>F7+G7</f>
        <v>1171891</v>
      </c>
      <c r="I7" s="229">
        <f>SUM(I8:I11)</f>
        <v>0</v>
      </c>
      <c r="J7" s="233">
        <f t="shared" si="1"/>
        <v>1171891</v>
      </c>
      <c r="K7" s="229">
        <f>SUM(K8:K11)</f>
        <v>0</v>
      </c>
      <c r="L7" s="233">
        <f t="shared" si="2"/>
        <v>1171891</v>
      </c>
      <c r="M7" s="229">
        <f>SUM(M8:M11)</f>
        <v>0</v>
      </c>
      <c r="N7" s="233">
        <f t="shared" si="3"/>
        <v>1171891</v>
      </c>
      <c r="O7" s="46">
        <f>SUM(O8:O11)</f>
        <v>1051711</v>
      </c>
      <c r="P7" s="300">
        <f t="shared" si="4"/>
        <v>89.744780017936819</v>
      </c>
    </row>
    <row r="8" spans="1:16" x14ac:dyDescent="0.2">
      <c r="A8" s="4">
        <v>41</v>
      </c>
      <c r="B8" s="4">
        <v>121001</v>
      </c>
      <c r="C8" s="4" t="s">
        <v>5</v>
      </c>
      <c r="D8" s="66">
        <v>389800</v>
      </c>
      <c r="E8" s="44">
        <v>0</v>
      </c>
      <c r="F8" s="44">
        <f>D8+E8</f>
        <v>389800</v>
      </c>
      <c r="G8" s="228">
        <v>0</v>
      </c>
      <c r="H8" s="266">
        <f>F8+G8</f>
        <v>389800</v>
      </c>
      <c r="I8" s="228">
        <v>0</v>
      </c>
      <c r="J8" s="232">
        <f t="shared" si="1"/>
        <v>389800</v>
      </c>
      <c r="K8" s="228">
        <v>0</v>
      </c>
      <c r="L8" s="232">
        <f t="shared" si="2"/>
        <v>389800</v>
      </c>
      <c r="M8" s="228">
        <v>0</v>
      </c>
      <c r="N8" s="232">
        <f t="shared" si="3"/>
        <v>389800</v>
      </c>
      <c r="O8" s="44">
        <v>396900</v>
      </c>
      <c r="P8" s="300">
        <f t="shared" si="4"/>
        <v>101.82144689584402</v>
      </c>
    </row>
    <row r="9" spans="1:16" x14ac:dyDescent="0.2">
      <c r="A9" s="4">
        <v>41</v>
      </c>
      <c r="B9" s="4">
        <v>121002</v>
      </c>
      <c r="C9" s="4" t="s">
        <v>6</v>
      </c>
      <c r="D9" s="66">
        <v>651000</v>
      </c>
      <c r="E9" s="42">
        <v>40000</v>
      </c>
      <c r="F9" s="44">
        <f t="shared" ref="F9:F11" si="5">D9+E9</f>
        <v>691000</v>
      </c>
      <c r="G9" s="228">
        <v>0</v>
      </c>
      <c r="H9" s="266">
        <f t="shared" ref="H9:H47" si="6">F9+G9</f>
        <v>691000</v>
      </c>
      <c r="I9" s="228">
        <v>0</v>
      </c>
      <c r="J9" s="232">
        <f t="shared" si="1"/>
        <v>691000</v>
      </c>
      <c r="K9" s="228">
        <v>0</v>
      </c>
      <c r="L9" s="232">
        <f t="shared" si="2"/>
        <v>691000</v>
      </c>
      <c r="M9" s="228">
        <v>0</v>
      </c>
      <c r="N9" s="232">
        <f t="shared" si="3"/>
        <v>691000</v>
      </c>
      <c r="O9" s="44">
        <v>548722</v>
      </c>
      <c r="P9" s="300">
        <f t="shared" si="4"/>
        <v>79.409840810419681</v>
      </c>
    </row>
    <row r="10" spans="1:16" x14ac:dyDescent="0.2">
      <c r="A10" s="4">
        <v>41</v>
      </c>
      <c r="B10" s="4">
        <v>121003</v>
      </c>
      <c r="C10" s="4" t="s">
        <v>7</v>
      </c>
      <c r="D10" s="66">
        <v>91091</v>
      </c>
      <c r="E10" s="44">
        <v>0</v>
      </c>
      <c r="F10" s="44">
        <f t="shared" si="5"/>
        <v>91091</v>
      </c>
      <c r="G10" s="228">
        <v>0</v>
      </c>
      <c r="H10" s="266">
        <f t="shared" si="6"/>
        <v>91091</v>
      </c>
      <c r="I10" s="228">
        <v>0</v>
      </c>
      <c r="J10" s="232">
        <f t="shared" si="1"/>
        <v>91091</v>
      </c>
      <c r="K10" s="228">
        <v>0</v>
      </c>
      <c r="L10" s="232">
        <f t="shared" si="2"/>
        <v>91091</v>
      </c>
      <c r="M10" s="228">
        <v>0</v>
      </c>
      <c r="N10" s="232">
        <f t="shared" si="3"/>
        <v>91091</v>
      </c>
      <c r="O10" s="44">
        <v>106089</v>
      </c>
      <c r="P10" s="300">
        <f t="shared" si="4"/>
        <v>116.46485382749118</v>
      </c>
    </row>
    <row r="11" spans="1:16" x14ac:dyDescent="0.2">
      <c r="A11" s="4"/>
      <c r="B11" s="4">
        <v>121</v>
      </c>
      <c r="C11" s="4" t="s">
        <v>363</v>
      </c>
      <c r="D11" s="67"/>
      <c r="E11" s="45"/>
      <c r="F11" s="44">
        <f t="shared" si="5"/>
        <v>0</v>
      </c>
      <c r="G11" s="228">
        <v>0</v>
      </c>
      <c r="H11" s="266">
        <f t="shared" si="6"/>
        <v>0</v>
      </c>
      <c r="I11" s="228">
        <v>0</v>
      </c>
      <c r="J11" s="232">
        <f t="shared" si="1"/>
        <v>0</v>
      </c>
      <c r="K11" s="228">
        <v>0</v>
      </c>
      <c r="L11" s="232">
        <f t="shared" si="2"/>
        <v>0</v>
      </c>
      <c r="M11" s="228">
        <v>0</v>
      </c>
      <c r="N11" s="232">
        <f t="shared" si="3"/>
        <v>0</v>
      </c>
      <c r="O11" s="45"/>
      <c r="P11" s="300"/>
    </row>
    <row r="12" spans="1:16" x14ac:dyDescent="0.2">
      <c r="A12" s="4">
        <v>41</v>
      </c>
      <c r="B12" s="3">
        <v>133</v>
      </c>
      <c r="C12" s="3" t="s">
        <v>8</v>
      </c>
      <c r="D12" s="68">
        <f t="shared" ref="D12:E12" si="7">SUM(D13:D20)</f>
        <v>1295347</v>
      </c>
      <c r="E12" s="41">
        <f t="shared" si="7"/>
        <v>0</v>
      </c>
      <c r="F12" s="49">
        <f>D12+E12</f>
        <v>1295347</v>
      </c>
      <c r="G12" s="229">
        <f>SUM(G13:G20)</f>
        <v>0</v>
      </c>
      <c r="H12" s="265">
        <f t="shared" si="6"/>
        <v>1295347</v>
      </c>
      <c r="I12" s="229">
        <f>SUM(I13:I20)</f>
        <v>0</v>
      </c>
      <c r="J12" s="233">
        <f t="shared" si="1"/>
        <v>1295347</v>
      </c>
      <c r="K12" s="229">
        <f>SUM(K13:K20)</f>
        <v>0</v>
      </c>
      <c r="L12" s="233">
        <f t="shared" si="2"/>
        <v>1295347</v>
      </c>
      <c r="M12" s="229">
        <f>SUM(M13:M20)</f>
        <v>0</v>
      </c>
      <c r="N12" s="233">
        <f t="shared" si="3"/>
        <v>1295347</v>
      </c>
      <c r="O12" s="49">
        <f>SUM(O13:O20)</f>
        <v>1310375</v>
      </c>
      <c r="P12" s="300">
        <f t="shared" si="4"/>
        <v>101.16015245335805</v>
      </c>
    </row>
    <row r="13" spans="1:16" x14ac:dyDescent="0.2">
      <c r="A13" s="4">
        <v>41</v>
      </c>
      <c r="B13" s="4">
        <v>133001</v>
      </c>
      <c r="C13" s="4" t="s">
        <v>9</v>
      </c>
      <c r="D13" s="66">
        <v>9800</v>
      </c>
      <c r="E13" s="44">
        <v>0</v>
      </c>
      <c r="F13" s="44">
        <f t="shared" ref="F13:F20" si="8">D13+E13</f>
        <v>9800</v>
      </c>
      <c r="G13" s="228">
        <v>0</v>
      </c>
      <c r="H13" s="266">
        <f t="shared" si="6"/>
        <v>9800</v>
      </c>
      <c r="I13" s="228">
        <v>0</v>
      </c>
      <c r="J13" s="232">
        <f t="shared" si="1"/>
        <v>9800</v>
      </c>
      <c r="K13" s="228">
        <v>0</v>
      </c>
      <c r="L13" s="232">
        <f t="shared" si="2"/>
        <v>9800</v>
      </c>
      <c r="M13" s="228">
        <v>0</v>
      </c>
      <c r="N13" s="232">
        <f t="shared" si="3"/>
        <v>9800</v>
      </c>
      <c r="O13" s="44">
        <v>9440</v>
      </c>
      <c r="P13" s="300">
        <f t="shared" si="4"/>
        <v>96.326530612244895</v>
      </c>
    </row>
    <row r="14" spans="1:16" x14ac:dyDescent="0.2">
      <c r="A14" s="4">
        <v>41</v>
      </c>
      <c r="B14" s="4">
        <v>133006</v>
      </c>
      <c r="C14" s="4" t="s">
        <v>10</v>
      </c>
      <c r="D14" s="66">
        <v>65000</v>
      </c>
      <c r="E14" s="44">
        <v>0</v>
      </c>
      <c r="F14" s="44">
        <f t="shared" si="8"/>
        <v>65000</v>
      </c>
      <c r="G14" s="228">
        <v>0</v>
      </c>
      <c r="H14" s="266">
        <f t="shared" si="6"/>
        <v>65000</v>
      </c>
      <c r="I14" s="228">
        <v>0</v>
      </c>
      <c r="J14" s="232">
        <f t="shared" si="1"/>
        <v>65000</v>
      </c>
      <c r="K14" s="228">
        <v>0</v>
      </c>
      <c r="L14" s="232">
        <f t="shared" si="2"/>
        <v>65000</v>
      </c>
      <c r="M14" s="228">
        <v>0</v>
      </c>
      <c r="N14" s="232">
        <f t="shared" si="3"/>
        <v>65000</v>
      </c>
      <c r="O14" s="44">
        <v>49342</v>
      </c>
      <c r="P14" s="300">
        <f t="shared" si="4"/>
        <v>75.910769230769233</v>
      </c>
    </row>
    <row r="15" spans="1:16" x14ac:dyDescent="0.2">
      <c r="A15" s="4">
        <v>41</v>
      </c>
      <c r="B15" s="4">
        <v>133012</v>
      </c>
      <c r="C15" s="4" t="s">
        <v>353</v>
      </c>
      <c r="D15" s="66">
        <v>18000</v>
      </c>
      <c r="E15" s="44">
        <v>0</v>
      </c>
      <c r="F15" s="44">
        <f t="shared" si="8"/>
        <v>18000</v>
      </c>
      <c r="G15" s="228">
        <v>0</v>
      </c>
      <c r="H15" s="266">
        <f t="shared" si="6"/>
        <v>18000</v>
      </c>
      <c r="I15" s="228">
        <v>0</v>
      </c>
      <c r="J15" s="232">
        <f t="shared" si="1"/>
        <v>18000</v>
      </c>
      <c r="K15" s="228">
        <v>0</v>
      </c>
      <c r="L15" s="232">
        <f t="shared" si="2"/>
        <v>18000</v>
      </c>
      <c r="M15" s="228">
        <v>0</v>
      </c>
      <c r="N15" s="232">
        <f t="shared" si="3"/>
        <v>18000</v>
      </c>
      <c r="O15" s="44">
        <v>26900</v>
      </c>
      <c r="P15" s="300">
        <f t="shared" si="4"/>
        <v>149.44444444444446</v>
      </c>
    </row>
    <row r="16" spans="1:16" x14ac:dyDescent="0.2">
      <c r="A16" s="4"/>
      <c r="B16" s="4">
        <v>133012</v>
      </c>
      <c r="C16" s="4" t="s">
        <v>385</v>
      </c>
      <c r="D16" s="66">
        <v>80000</v>
      </c>
      <c r="E16" s="44">
        <v>0</v>
      </c>
      <c r="F16" s="44">
        <f t="shared" si="8"/>
        <v>80000</v>
      </c>
      <c r="G16" s="228">
        <v>0</v>
      </c>
      <c r="H16" s="266">
        <f t="shared" si="6"/>
        <v>80000</v>
      </c>
      <c r="I16" s="228">
        <v>0</v>
      </c>
      <c r="J16" s="232">
        <f t="shared" si="1"/>
        <v>80000</v>
      </c>
      <c r="K16" s="228">
        <v>0</v>
      </c>
      <c r="L16" s="232">
        <f t="shared" si="2"/>
        <v>80000</v>
      </c>
      <c r="M16" s="228">
        <v>0</v>
      </c>
      <c r="N16" s="232">
        <f t="shared" si="3"/>
        <v>80000</v>
      </c>
      <c r="O16" s="44">
        <v>71000</v>
      </c>
      <c r="P16" s="300">
        <f t="shared" si="4"/>
        <v>88.75</v>
      </c>
    </row>
    <row r="17" spans="1:16" x14ac:dyDescent="0.2">
      <c r="A17" s="4">
        <v>41</v>
      </c>
      <c r="B17" s="4">
        <v>133013</v>
      </c>
      <c r="C17" s="28" t="s">
        <v>687</v>
      </c>
      <c r="D17" s="66">
        <v>687013</v>
      </c>
      <c r="E17" s="44">
        <v>0</v>
      </c>
      <c r="F17" s="44">
        <f t="shared" si="8"/>
        <v>687013</v>
      </c>
      <c r="G17" s="228">
        <v>0</v>
      </c>
      <c r="H17" s="266">
        <f t="shared" si="6"/>
        <v>687013</v>
      </c>
      <c r="I17" s="228">
        <v>0</v>
      </c>
      <c r="J17" s="232">
        <f t="shared" si="1"/>
        <v>687013</v>
      </c>
      <c r="K17" s="228">
        <v>0</v>
      </c>
      <c r="L17" s="232">
        <f t="shared" si="2"/>
        <v>687013</v>
      </c>
      <c r="M17" s="228">
        <v>0</v>
      </c>
      <c r="N17" s="232">
        <f t="shared" si="3"/>
        <v>687013</v>
      </c>
      <c r="O17" s="44">
        <v>701989</v>
      </c>
      <c r="P17" s="300">
        <f t="shared" si="4"/>
        <v>102.17987141436915</v>
      </c>
    </row>
    <row r="18" spans="1:16" x14ac:dyDescent="0.2">
      <c r="A18" s="4">
        <v>41</v>
      </c>
      <c r="B18" s="4">
        <v>133013</v>
      </c>
      <c r="C18" s="4" t="s">
        <v>688</v>
      </c>
      <c r="D18" s="66">
        <v>175534</v>
      </c>
      <c r="E18" s="44">
        <v>0</v>
      </c>
      <c r="F18" s="44">
        <f t="shared" si="8"/>
        <v>175534</v>
      </c>
      <c r="G18" s="228">
        <v>0</v>
      </c>
      <c r="H18" s="266">
        <f t="shared" si="6"/>
        <v>175534</v>
      </c>
      <c r="I18" s="228">
        <v>0</v>
      </c>
      <c r="J18" s="232">
        <f t="shared" si="1"/>
        <v>175534</v>
      </c>
      <c r="K18" s="228">
        <v>0</v>
      </c>
      <c r="L18" s="232">
        <f t="shared" si="2"/>
        <v>175534</v>
      </c>
      <c r="M18" s="228">
        <v>0</v>
      </c>
      <c r="N18" s="232">
        <f t="shared" si="3"/>
        <v>175534</v>
      </c>
      <c r="O18" s="44">
        <v>161978</v>
      </c>
      <c r="P18" s="300">
        <f t="shared" si="4"/>
        <v>92.277279615345179</v>
      </c>
    </row>
    <row r="19" spans="1:16" x14ac:dyDescent="0.2">
      <c r="A19" s="4">
        <v>41</v>
      </c>
      <c r="B19" s="4">
        <v>133013</v>
      </c>
      <c r="C19" s="4" t="s">
        <v>280</v>
      </c>
      <c r="D19" s="66">
        <v>10000</v>
      </c>
      <c r="E19" s="44">
        <v>0</v>
      </c>
      <c r="F19" s="44">
        <f t="shared" si="8"/>
        <v>10000</v>
      </c>
      <c r="G19" s="228">
        <v>0</v>
      </c>
      <c r="H19" s="266">
        <f t="shared" si="6"/>
        <v>10000</v>
      </c>
      <c r="I19" s="228">
        <v>0</v>
      </c>
      <c r="J19" s="232">
        <f t="shared" si="1"/>
        <v>10000</v>
      </c>
      <c r="K19" s="228">
        <v>0</v>
      </c>
      <c r="L19" s="232">
        <f t="shared" si="2"/>
        <v>10000</v>
      </c>
      <c r="M19" s="228">
        <v>0</v>
      </c>
      <c r="N19" s="232">
        <f t="shared" si="3"/>
        <v>10000</v>
      </c>
      <c r="O19" s="44">
        <v>5314</v>
      </c>
      <c r="P19" s="300">
        <f t="shared" si="4"/>
        <v>53.14</v>
      </c>
    </row>
    <row r="20" spans="1:16" x14ac:dyDescent="0.2">
      <c r="A20" s="3">
        <v>41</v>
      </c>
      <c r="B20" s="3">
        <v>133015</v>
      </c>
      <c r="C20" s="22" t="s">
        <v>460</v>
      </c>
      <c r="D20" s="66">
        <v>250000</v>
      </c>
      <c r="E20" s="44">
        <v>0</v>
      </c>
      <c r="F20" s="44">
        <f t="shared" si="8"/>
        <v>250000</v>
      </c>
      <c r="G20" s="228">
        <v>0</v>
      </c>
      <c r="H20" s="266">
        <f t="shared" si="6"/>
        <v>250000</v>
      </c>
      <c r="I20" s="228">
        <v>0</v>
      </c>
      <c r="J20" s="232">
        <f t="shared" si="1"/>
        <v>250000</v>
      </c>
      <c r="K20" s="228">
        <v>0</v>
      </c>
      <c r="L20" s="232">
        <f t="shared" si="2"/>
        <v>250000</v>
      </c>
      <c r="M20" s="228">
        <v>0</v>
      </c>
      <c r="N20" s="232">
        <f t="shared" si="3"/>
        <v>250000</v>
      </c>
      <c r="O20" s="44">
        <v>284412</v>
      </c>
      <c r="P20" s="300">
        <f t="shared" si="4"/>
        <v>113.76479999999999</v>
      </c>
    </row>
    <row r="21" spans="1:16" x14ac:dyDescent="0.2">
      <c r="A21" s="3">
        <v>41</v>
      </c>
      <c r="B21" s="3" t="s">
        <v>11</v>
      </c>
      <c r="C21" s="22" t="s">
        <v>461</v>
      </c>
      <c r="D21" s="69">
        <f>SUM(D23:D26)</f>
        <v>213300</v>
      </c>
      <c r="E21" s="46">
        <f>SUM(E22:E29)</f>
        <v>0</v>
      </c>
      <c r="F21" s="46">
        <f>D21+E21</f>
        <v>213300</v>
      </c>
      <c r="G21" s="230">
        <f>SUM(G22:G26)</f>
        <v>0</v>
      </c>
      <c r="H21" s="265">
        <f t="shared" si="6"/>
        <v>213300</v>
      </c>
      <c r="I21" s="46">
        <f>SUM(I22:I26)</f>
        <v>75000</v>
      </c>
      <c r="J21" s="233">
        <f t="shared" si="1"/>
        <v>288300</v>
      </c>
      <c r="K21" s="46">
        <f>SUM(K22:K26)</f>
        <v>0</v>
      </c>
      <c r="L21" s="233">
        <f t="shared" si="2"/>
        <v>288300</v>
      </c>
      <c r="M21" s="46">
        <f>SUM(M22:M26)</f>
        <v>0</v>
      </c>
      <c r="N21" s="233">
        <f t="shared" si="3"/>
        <v>288300</v>
      </c>
      <c r="O21" s="46">
        <f>SUM(O22:O26)</f>
        <v>365702</v>
      </c>
      <c r="P21" s="300">
        <f t="shared" si="4"/>
        <v>126.84772806104752</v>
      </c>
    </row>
    <row r="22" spans="1:16" x14ac:dyDescent="0.2">
      <c r="A22" s="3"/>
      <c r="B22" s="4">
        <v>211003</v>
      </c>
      <c r="C22" s="4" t="s">
        <v>550</v>
      </c>
      <c r="D22" s="67"/>
      <c r="E22" s="45"/>
      <c r="F22" s="46">
        <f t="shared" ref="F22:F29" si="9">D22+E22</f>
        <v>0</v>
      </c>
      <c r="G22" s="228">
        <v>0</v>
      </c>
      <c r="H22" s="266">
        <f t="shared" si="6"/>
        <v>0</v>
      </c>
      <c r="I22" s="44">
        <v>0</v>
      </c>
      <c r="J22" s="232">
        <f t="shared" si="1"/>
        <v>0</v>
      </c>
      <c r="K22" s="44">
        <v>0</v>
      </c>
      <c r="L22" s="232">
        <f t="shared" si="2"/>
        <v>0</v>
      </c>
      <c r="M22" s="44">
        <v>0</v>
      </c>
      <c r="N22" s="232">
        <f t="shared" si="3"/>
        <v>0</v>
      </c>
      <c r="O22" s="44">
        <v>473</v>
      </c>
      <c r="P22" s="300"/>
    </row>
    <row r="23" spans="1:16" x14ac:dyDescent="0.2">
      <c r="A23" s="4">
        <v>41</v>
      </c>
      <c r="B23" s="4">
        <v>212002</v>
      </c>
      <c r="C23" s="4" t="s">
        <v>551</v>
      </c>
      <c r="D23" s="66">
        <v>145000</v>
      </c>
      <c r="E23" s="44">
        <v>0</v>
      </c>
      <c r="F23" s="43">
        <f t="shared" si="9"/>
        <v>145000</v>
      </c>
      <c r="G23" s="228">
        <v>0</v>
      </c>
      <c r="H23" s="266">
        <f t="shared" si="6"/>
        <v>145000</v>
      </c>
      <c r="I23" s="44">
        <v>0</v>
      </c>
      <c r="J23" s="232">
        <f t="shared" si="1"/>
        <v>145000</v>
      </c>
      <c r="K23" s="44">
        <v>0</v>
      </c>
      <c r="L23" s="232">
        <f t="shared" si="2"/>
        <v>145000</v>
      </c>
      <c r="M23" s="44">
        <v>0</v>
      </c>
      <c r="N23" s="232">
        <f t="shared" si="3"/>
        <v>145000</v>
      </c>
      <c r="O23" s="44">
        <v>145000</v>
      </c>
      <c r="P23" s="300">
        <f t="shared" si="4"/>
        <v>100</v>
      </c>
    </row>
    <row r="24" spans="1:16" x14ac:dyDescent="0.2">
      <c r="A24" s="4">
        <v>41</v>
      </c>
      <c r="B24" s="4">
        <v>212002</v>
      </c>
      <c r="C24" s="4" t="s">
        <v>12</v>
      </c>
      <c r="D24" s="66">
        <v>15000</v>
      </c>
      <c r="E24" s="44">
        <v>0</v>
      </c>
      <c r="F24" s="43">
        <f t="shared" si="9"/>
        <v>15000</v>
      </c>
      <c r="G24" s="228">
        <v>0</v>
      </c>
      <c r="H24" s="266">
        <f t="shared" si="6"/>
        <v>15000</v>
      </c>
      <c r="I24" s="44">
        <v>75000</v>
      </c>
      <c r="J24" s="232">
        <f t="shared" si="1"/>
        <v>90000</v>
      </c>
      <c r="K24" s="44">
        <v>0</v>
      </c>
      <c r="L24" s="232">
        <f t="shared" si="2"/>
        <v>90000</v>
      </c>
      <c r="M24" s="44">
        <v>0</v>
      </c>
      <c r="N24" s="232">
        <f t="shared" si="3"/>
        <v>90000</v>
      </c>
      <c r="O24" s="44">
        <v>109396</v>
      </c>
      <c r="P24" s="300">
        <f t="shared" si="4"/>
        <v>121.55111111111113</v>
      </c>
    </row>
    <row r="25" spans="1:16" x14ac:dyDescent="0.2">
      <c r="A25" s="4">
        <v>41</v>
      </c>
      <c r="B25" s="4">
        <v>212003</v>
      </c>
      <c r="C25" s="4" t="s">
        <v>553</v>
      </c>
      <c r="D25" s="66">
        <v>45000</v>
      </c>
      <c r="E25" s="44">
        <v>0</v>
      </c>
      <c r="F25" s="43">
        <f t="shared" si="9"/>
        <v>45000</v>
      </c>
      <c r="G25" s="228">
        <v>0</v>
      </c>
      <c r="H25" s="266">
        <f t="shared" si="6"/>
        <v>45000</v>
      </c>
      <c r="I25" s="228">
        <v>0</v>
      </c>
      <c r="J25" s="232">
        <f t="shared" si="1"/>
        <v>45000</v>
      </c>
      <c r="K25" s="228">
        <v>0</v>
      </c>
      <c r="L25" s="232">
        <f t="shared" si="2"/>
        <v>45000</v>
      </c>
      <c r="M25" s="228">
        <v>0</v>
      </c>
      <c r="N25" s="232">
        <f t="shared" si="3"/>
        <v>45000</v>
      </c>
      <c r="O25" s="44">
        <v>104608</v>
      </c>
      <c r="P25" s="300">
        <f t="shared" si="4"/>
        <v>232.46222222222221</v>
      </c>
    </row>
    <row r="26" spans="1:16" x14ac:dyDescent="0.2">
      <c r="A26" s="4">
        <v>41</v>
      </c>
      <c r="B26" s="4">
        <v>212003</v>
      </c>
      <c r="C26" s="4" t="s">
        <v>552</v>
      </c>
      <c r="D26" s="66">
        <v>8300</v>
      </c>
      <c r="E26" s="44">
        <v>0</v>
      </c>
      <c r="F26" s="43">
        <f t="shared" si="9"/>
        <v>8300</v>
      </c>
      <c r="G26" s="228">
        <v>0</v>
      </c>
      <c r="H26" s="266">
        <f t="shared" si="6"/>
        <v>8300</v>
      </c>
      <c r="I26" s="228">
        <v>0</v>
      </c>
      <c r="J26" s="232">
        <f t="shared" si="1"/>
        <v>8300</v>
      </c>
      <c r="K26" s="228">
        <v>0</v>
      </c>
      <c r="L26" s="232">
        <f t="shared" si="2"/>
        <v>8300</v>
      </c>
      <c r="M26" s="228">
        <v>0</v>
      </c>
      <c r="N26" s="232">
        <f t="shared" si="3"/>
        <v>8300</v>
      </c>
      <c r="O26" s="44">
        <v>6225</v>
      </c>
      <c r="P26" s="300">
        <f t="shared" si="4"/>
        <v>75</v>
      </c>
    </row>
    <row r="27" spans="1:16" x14ac:dyDescent="0.2">
      <c r="A27" s="3">
        <v>41</v>
      </c>
      <c r="B27" s="63" t="s">
        <v>13</v>
      </c>
      <c r="C27" s="3" t="s">
        <v>462</v>
      </c>
      <c r="D27" s="68">
        <f t="shared" ref="D27" si="10">SUM(D28:D29)</f>
        <v>85000</v>
      </c>
      <c r="E27" s="49">
        <v>0</v>
      </c>
      <c r="F27" s="46">
        <f t="shared" si="9"/>
        <v>85000</v>
      </c>
      <c r="G27" s="229">
        <f>SUM(G28:G29)</f>
        <v>0</v>
      </c>
      <c r="H27" s="265">
        <f t="shared" si="6"/>
        <v>85000</v>
      </c>
      <c r="I27" s="229">
        <f>SUM(I28:I29)</f>
        <v>0</v>
      </c>
      <c r="J27" s="233">
        <f t="shared" si="1"/>
        <v>85000</v>
      </c>
      <c r="K27" s="46">
        <f>SUM(K28:K29)</f>
        <v>45000</v>
      </c>
      <c r="L27" s="233">
        <f t="shared" si="2"/>
        <v>130000</v>
      </c>
      <c r="M27" s="46">
        <f>SUM(M28:M29)</f>
        <v>0</v>
      </c>
      <c r="N27" s="233">
        <f t="shared" si="3"/>
        <v>130000</v>
      </c>
      <c r="O27" s="49">
        <f>SUM(O28:O29)</f>
        <v>125988</v>
      </c>
      <c r="P27" s="300">
        <f t="shared" si="4"/>
        <v>96.913846153846151</v>
      </c>
    </row>
    <row r="28" spans="1:16" x14ac:dyDescent="0.2">
      <c r="A28" s="4">
        <v>41</v>
      </c>
      <c r="B28" s="47">
        <v>221004</v>
      </c>
      <c r="C28" s="4" t="s">
        <v>477</v>
      </c>
      <c r="D28" s="66">
        <v>70000</v>
      </c>
      <c r="E28" s="44">
        <v>0</v>
      </c>
      <c r="F28" s="43">
        <f t="shared" si="9"/>
        <v>70000</v>
      </c>
      <c r="G28" s="228">
        <v>0</v>
      </c>
      <c r="H28" s="266">
        <f t="shared" si="6"/>
        <v>70000</v>
      </c>
      <c r="I28" s="228">
        <v>0</v>
      </c>
      <c r="J28" s="232">
        <f t="shared" si="1"/>
        <v>70000</v>
      </c>
      <c r="K28" s="228">
        <v>0</v>
      </c>
      <c r="L28" s="232">
        <f t="shared" si="2"/>
        <v>70000</v>
      </c>
      <c r="M28" s="228">
        <v>0</v>
      </c>
      <c r="N28" s="232">
        <f t="shared" si="3"/>
        <v>70000</v>
      </c>
      <c r="O28" s="44">
        <v>58894</v>
      </c>
      <c r="P28" s="300">
        <f t="shared" si="4"/>
        <v>84.13428571428571</v>
      </c>
    </row>
    <row r="29" spans="1:16" x14ac:dyDescent="0.2">
      <c r="A29" s="4">
        <v>41</v>
      </c>
      <c r="B29" s="4">
        <v>222003</v>
      </c>
      <c r="C29" s="4" t="s">
        <v>14</v>
      </c>
      <c r="D29" s="66">
        <v>15000</v>
      </c>
      <c r="E29" s="44">
        <v>0</v>
      </c>
      <c r="F29" s="43">
        <f t="shared" si="9"/>
        <v>15000</v>
      </c>
      <c r="G29" s="228">
        <v>0</v>
      </c>
      <c r="H29" s="266">
        <f t="shared" si="6"/>
        <v>15000</v>
      </c>
      <c r="I29" s="228">
        <v>0</v>
      </c>
      <c r="J29" s="232">
        <f t="shared" si="1"/>
        <v>15000</v>
      </c>
      <c r="K29" s="44">
        <v>45000</v>
      </c>
      <c r="L29" s="232">
        <f t="shared" si="2"/>
        <v>60000</v>
      </c>
      <c r="M29" s="44">
        <v>0</v>
      </c>
      <c r="N29" s="232">
        <f t="shared" si="3"/>
        <v>60000</v>
      </c>
      <c r="O29" s="44">
        <v>67094</v>
      </c>
      <c r="P29" s="300">
        <f t="shared" si="4"/>
        <v>111.82333333333334</v>
      </c>
    </row>
    <row r="30" spans="1:16" x14ac:dyDescent="0.2">
      <c r="A30" s="4">
        <v>41</v>
      </c>
      <c r="B30" s="3">
        <v>223</v>
      </c>
      <c r="C30" s="3" t="s">
        <v>476</v>
      </c>
      <c r="D30" s="68">
        <f>SUM(D31:D36)</f>
        <v>48500</v>
      </c>
      <c r="E30" s="41">
        <f>SUM(E31:E36)</f>
        <v>0</v>
      </c>
      <c r="F30" s="41">
        <f>D30+E30</f>
        <v>48500</v>
      </c>
      <c r="G30" s="230">
        <f>SUM(G31:G36)</f>
        <v>0</v>
      </c>
      <c r="H30" s="265">
        <f t="shared" si="6"/>
        <v>48500</v>
      </c>
      <c r="I30" s="229">
        <f>SUM(I31:I36)</f>
        <v>0</v>
      </c>
      <c r="J30" s="233">
        <f t="shared" si="1"/>
        <v>48500</v>
      </c>
      <c r="K30" s="229">
        <f>SUM(K31:K36)</f>
        <v>0</v>
      </c>
      <c r="L30" s="233">
        <f t="shared" si="2"/>
        <v>48500</v>
      </c>
      <c r="M30" s="229">
        <f>SUM(M31:M36)</f>
        <v>0</v>
      </c>
      <c r="N30" s="233">
        <f t="shared" si="3"/>
        <v>48500</v>
      </c>
      <c r="O30" s="49">
        <f>SUM(O31:O36)</f>
        <v>45870</v>
      </c>
      <c r="P30" s="300">
        <f t="shared" si="4"/>
        <v>94.577319587628864</v>
      </c>
    </row>
    <row r="31" spans="1:16" x14ac:dyDescent="0.2">
      <c r="A31" s="4">
        <v>41</v>
      </c>
      <c r="B31" s="4">
        <v>223001</v>
      </c>
      <c r="C31" s="4" t="s">
        <v>16</v>
      </c>
      <c r="D31" s="66">
        <v>18000</v>
      </c>
      <c r="E31" s="44">
        <v>0</v>
      </c>
      <c r="F31" s="42">
        <f t="shared" ref="F31:F36" si="11">D31+E31</f>
        <v>18000</v>
      </c>
      <c r="G31" s="228">
        <v>0</v>
      </c>
      <c r="H31" s="266">
        <f t="shared" si="6"/>
        <v>18000</v>
      </c>
      <c r="I31" s="228">
        <v>0</v>
      </c>
      <c r="J31" s="232">
        <f t="shared" si="1"/>
        <v>18000</v>
      </c>
      <c r="K31" s="228">
        <v>0</v>
      </c>
      <c r="L31" s="232">
        <f t="shared" si="2"/>
        <v>18000</v>
      </c>
      <c r="M31" s="228">
        <v>0</v>
      </c>
      <c r="N31" s="232">
        <f t="shared" si="3"/>
        <v>18000</v>
      </c>
      <c r="O31" s="44">
        <v>3984</v>
      </c>
      <c r="P31" s="300">
        <f t="shared" si="4"/>
        <v>22.133333333333333</v>
      </c>
    </row>
    <row r="32" spans="1:16" x14ac:dyDescent="0.2">
      <c r="A32" s="4">
        <v>111</v>
      </c>
      <c r="B32" s="4">
        <v>223001</v>
      </c>
      <c r="C32" s="4" t="s">
        <v>379</v>
      </c>
      <c r="D32" s="66">
        <v>2000</v>
      </c>
      <c r="E32" s="44">
        <v>0</v>
      </c>
      <c r="F32" s="42">
        <f t="shared" si="11"/>
        <v>2000</v>
      </c>
      <c r="G32" s="228">
        <v>0</v>
      </c>
      <c r="H32" s="266">
        <f t="shared" si="6"/>
        <v>2000</v>
      </c>
      <c r="I32" s="228">
        <v>0</v>
      </c>
      <c r="J32" s="232">
        <f t="shared" si="1"/>
        <v>2000</v>
      </c>
      <c r="K32" s="228">
        <v>0</v>
      </c>
      <c r="L32" s="232">
        <f t="shared" si="2"/>
        <v>2000</v>
      </c>
      <c r="M32" s="228">
        <v>0</v>
      </c>
      <c r="N32" s="232">
        <f t="shared" si="3"/>
        <v>2000</v>
      </c>
      <c r="O32" s="44">
        <v>1453</v>
      </c>
      <c r="P32" s="300">
        <f t="shared" si="4"/>
        <v>72.650000000000006</v>
      </c>
    </row>
    <row r="33" spans="1:16" x14ac:dyDescent="0.2">
      <c r="A33" s="4">
        <v>111</v>
      </c>
      <c r="B33" s="4">
        <v>223001</v>
      </c>
      <c r="C33" s="4" t="s">
        <v>390</v>
      </c>
      <c r="D33" s="66"/>
      <c r="E33" s="44"/>
      <c r="F33" s="42">
        <f t="shared" si="11"/>
        <v>0</v>
      </c>
      <c r="G33" s="228">
        <v>0</v>
      </c>
      <c r="H33" s="266">
        <f t="shared" si="6"/>
        <v>0</v>
      </c>
      <c r="I33" s="228">
        <v>0</v>
      </c>
      <c r="J33" s="232">
        <f t="shared" si="1"/>
        <v>0</v>
      </c>
      <c r="K33" s="228">
        <v>0</v>
      </c>
      <c r="L33" s="232">
        <f t="shared" si="2"/>
        <v>0</v>
      </c>
      <c r="M33" s="228">
        <v>0</v>
      </c>
      <c r="N33" s="232">
        <f t="shared" si="3"/>
        <v>0</v>
      </c>
      <c r="O33" s="44"/>
      <c r="P33" s="300"/>
    </row>
    <row r="34" spans="1:16" x14ac:dyDescent="0.2">
      <c r="A34" s="4">
        <v>41</v>
      </c>
      <c r="B34" s="4">
        <v>223004</v>
      </c>
      <c r="C34" s="4" t="s">
        <v>17</v>
      </c>
      <c r="D34" s="66">
        <v>0</v>
      </c>
      <c r="E34" s="44">
        <v>0</v>
      </c>
      <c r="F34" s="42">
        <f t="shared" si="11"/>
        <v>0</v>
      </c>
      <c r="G34" s="228">
        <v>0</v>
      </c>
      <c r="H34" s="266">
        <f t="shared" si="6"/>
        <v>0</v>
      </c>
      <c r="I34" s="228">
        <v>0</v>
      </c>
      <c r="J34" s="232">
        <f t="shared" si="1"/>
        <v>0</v>
      </c>
      <c r="K34" s="228">
        <v>0</v>
      </c>
      <c r="L34" s="232">
        <f t="shared" si="2"/>
        <v>0</v>
      </c>
      <c r="M34" s="228">
        <v>0</v>
      </c>
      <c r="N34" s="232">
        <f t="shared" si="3"/>
        <v>0</v>
      </c>
      <c r="O34" s="44"/>
      <c r="P34" s="300"/>
    </row>
    <row r="35" spans="1:16" x14ac:dyDescent="0.2">
      <c r="A35" s="4">
        <v>41</v>
      </c>
      <c r="B35" s="4">
        <v>223001</v>
      </c>
      <c r="C35" s="4" t="s">
        <v>690</v>
      </c>
      <c r="D35" s="66">
        <v>25000</v>
      </c>
      <c r="E35" s="44">
        <v>0</v>
      </c>
      <c r="F35" s="42">
        <f t="shared" si="11"/>
        <v>25000</v>
      </c>
      <c r="G35" s="228">
        <v>0</v>
      </c>
      <c r="H35" s="266">
        <f t="shared" si="6"/>
        <v>25000</v>
      </c>
      <c r="I35" s="228">
        <v>0</v>
      </c>
      <c r="J35" s="232">
        <f t="shared" si="1"/>
        <v>25000</v>
      </c>
      <c r="K35" s="228">
        <v>0</v>
      </c>
      <c r="L35" s="232">
        <f t="shared" si="2"/>
        <v>25000</v>
      </c>
      <c r="M35" s="228">
        <v>0</v>
      </c>
      <c r="N35" s="232">
        <f t="shared" si="3"/>
        <v>25000</v>
      </c>
      <c r="O35" s="44">
        <v>25671</v>
      </c>
      <c r="P35" s="300">
        <f t="shared" si="4"/>
        <v>102.684</v>
      </c>
    </row>
    <row r="36" spans="1:16" x14ac:dyDescent="0.2">
      <c r="A36" s="19" t="s">
        <v>562</v>
      </c>
      <c r="B36" s="4">
        <v>223001</v>
      </c>
      <c r="C36" s="4" t="s">
        <v>547</v>
      </c>
      <c r="D36" s="66">
        <v>3500</v>
      </c>
      <c r="E36" s="44">
        <v>0</v>
      </c>
      <c r="F36" s="42">
        <f t="shared" si="11"/>
        <v>3500</v>
      </c>
      <c r="G36" s="228">
        <v>0</v>
      </c>
      <c r="H36" s="266">
        <f t="shared" si="6"/>
        <v>3500</v>
      </c>
      <c r="I36" s="228">
        <v>0</v>
      </c>
      <c r="J36" s="232">
        <f t="shared" si="1"/>
        <v>3500</v>
      </c>
      <c r="K36" s="228">
        <v>0</v>
      </c>
      <c r="L36" s="232">
        <f t="shared" si="2"/>
        <v>3500</v>
      </c>
      <c r="M36" s="228">
        <v>0</v>
      </c>
      <c r="N36" s="232">
        <f t="shared" si="3"/>
        <v>3500</v>
      </c>
      <c r="O36" s="44">
        <v>14762</v>
      </c>
      <c r="P36" s="300">
        <f t="shared" si="4"/>
        <v>421.7714285714286</v>
      </c>
    </row>
    <row r="37" spans="1:16" x14ac:dyDescent="0.2">
      <c r="A37" s="4"/>
      <c r="B37" s="7">
        <v>229</v>
      </c>
      <c r="C37" s="7" t="s">
        <v>463</v>
      </c>
      <c r="D37" s="68">
        <f>SUM(D38)</f>
        <v>3500</v>
      </c>
      <c r="E37" s="49">
        <f>SUM(E38)</f>
        <v>0</v>
      </c>
      <c r="F37" s="49">
        <f>SUM(F38)</f>
        <v>3500</v>
      </c>
      <c r="G37" s="230">
        <f>SUM(G38)</f>
        <v>0</v>
      </c>
      <c r="H37" s="265">
        <f t="shared" si="6"/>
        <v>3500</v>
      </c>
      <c r="I37" s="229">
        <f>SUM(I38)</f>
        <v>0</v>
      </c>
      <c r="J37" s="233">
        <f t="shared" si="1"/>
        <v>3500</v>
      </c>
      <c r="K37" s="229">
        <f>SUM(K38)</f>
        <v>0</v>
      </c>
      <c r="L37" s="233">
        <f t="shared" si="2"/>
        <v>3500</v>
      </c>
      <c r="M37" s="229">
        <f>SUM(M38)</f>
        <v>0</v>
      </c>
      <c r="N37" s="233">
        <f t="shared" si="3"/>
        <v>3500</v>
      </c>
      <c r="O37" s="49">
        <f>SUM(O38)</f>
        <v>850</v>
      </c>
      <c r="P37" s="300">
        <f t="shared" si="4"/>
        <v>24.285714285714285</v>
      </c>
    </row>
    <row r="38" spans="1:16" x14ac:dyDescent="0.2">
      <c r="A38" s="4"/>
      <c r="B38" s="4">
        <v>229005</v>
      </c>
      <c r="C38" s="4" t="s">
        <v>15</v>
      </c>
      <c r="D38" s="66">
        <v>3500</v>
      </c>
      <c r="E38" s="44">
        <v>0</v>
      </c>
      <c r="F38" s="44">
        <v>3500</v>
      </c>
      <c r="G38" s="228">
        <v>0</v>
      </c>
      <c r="H38" s="266">
        <f t="shared" si="6"/>
        <v>3500</v>
      </c>
      <c r="I38" s="228">
        <v>0</v>
      </c>
      <c r="J38" s="232">
        <f t="shared" si="1"/>
        <v>3500</v>
      </c>
      <c r="K38" s="228">
        <v>0</v>
      </c>
      <c r="L38" s="232">
        <f t="shared" si="2"/>
        <v>3500</v>
      </c>
      <c r="M38" s="228">
        <v>0</v>
      </c>
      <c r="N38" s="232">
        <f t="shared" si="3"/>
        <v>3500</v>
      </c>
      <c r="O38" s="44">
        <v>850</v>
      </c>
      <c r="P38" s="300">
        <f t="shared" si="4"/>
        <v>24.285714285714285</v>
      </c>
    </row>
    <row r="39" spans="1:16" x14ac:dyDescent="0.2">
      <c r="A39" s="3">
        <v>41</v>
      </c>
      <c r="B39" s="3">
        <v>240</v>
      </c>
      <c r="C39" s="3" t="s">
        <v>18</v>
      </c>
      <c r="D39" s="70">
        <f>SUM(D40)</f>
        <v>0</v>
      </c>
      <c r="E39" s="48">
        <f>SUM(E40:E41)</f>
        <v>0</v>
      </c>
      <c r="F39" s="48">
        <f>SUM(F40)</f>
        <v>0</v>
      </c>
      <c r="G39" s="230">
        <f>SUM(G40:G41)</f>
        <v>0</v>
      </c>
      <c r="H39" s="266">
        <f t="shared" si="6"/>
        <v>0</v>
      </c>
      <c r="I39" s="230">
        <f>SUM(I40:I41)</f>
        <v>0</v>
      </c>
      <c r="J39" s="232">
        <f t="shared" si="1"/>
        <v>0</v>
      </c>
      <c r="K39" s="46">
        <f>SUM(K40:K41)</f>
        <v>3000</v>
      </c>
      <c r="L39" s="233">
        <f t="shared" si="2"/>
        <v>3000</v>
      </c>
      <c r="M39" s="46">
        <f>SUM(M40:M41)</f>
        <v>0</v>
      </c>
      <c r="N39" s="233">
        <f t="shared" si="3"/>
        <v>3000</v>
      </c>
      <c r="O39" s="49">
        <f>SUM(O40:O41)</f>
        <v>3791</v>
      </c>
      <c r="P39" s="300">
        <f t="shared" si="4"/>
        <v>126.36666666666667</v>
      </c>
    </row>
    <row r="40" spans="1:16" x14ac:dyDescent="0.2">
      <c r="A40" s="4">
        <v>41</v>
      </c>
      <c r="B40" s="4">
        <v>243</v>
      </c>
      <c r="C40" s="4" t="s">
        <v>464</v>
      </c>
      <c r="D40" s="70">
        <v>0</v>
      </c>
      <c r="E40" s="48">
        <v>0</v>
      </c>
      <c r="F40" s="48">
        <v>0</v>
      </c>
      <c r="G40" s="228">
        <v>0</v>
      </c>
      <c r="H40" s="266">
        <f t="shared" si="6"/>
        <v>0</v>
      </c>
      <c r="I40" s="228">
        <v>0</v>
      </c>
      <c r="J40" s="232">
        <f t="shared" si="1"/>
        <v>0</v>
      </c>
      <c r="K40" s="44">
        <v>3000</v>
      </c>
      <c r="L40" s="232">
        <f t="shared" si="2"/>
        <v>3000</v>
      </c>
      <c r="M40" s="44">
        <v>0</v>
      </c>
      <c r="N40" s="232">
        <f t="shared" si="3"/>
        <v>3000</v>
      </c>
      <c r="O40" s="44">
        <v>3791</v>
      </c>
      <c r="P40" s="300">
        <f t="shared" si="4"/>
        <v>126.36666666666667</v>
      </c>
    </row>
    <row r="41" spans="1:16" x14ac:dyDescent="0.2">
      <c r="A41" s="4"/>
      <c r="B41" s="4">
        <v>245</v>
      </c>
      <c r="C41" s="4" t="s">
        <v>413</v>
      </c>
      <c r="D41" s="70"/>
      <c r="E41" s="48"/>
      <c r="F41" s="48"/>
      <c r="G41" s="228">
        <v>0</v>
      </c>
      <c r="H41" s="266">
        <f t="shared" si="6"/>
        <v>0</v>
      </c>
      <c r="I41" s="228">
        <v>0</v>
      </c>
      <c r="J41" s="232">
        <f t="shared" si="1"/>
        <v>0</v>
      </c>
      <c r="K41" s="228">
        <v>0</v>
      </c>
      <c r="L41" s="232">
        <f t="shared" si="2"/>
        <v>0</v>
      </c>
      <c r="M41" s="228">
        <v>0</v>
      </c>
      <c r="N41" s="232">
        <f t="shared" si="3"/>
        <v>0</v>
      </c>
      <c r="O41" s="44"/>
      <c r="P41" s="300"/>
    </row>
    <row r="42" spans="1:16" x14ac:dyDescent="0.2">
      <c r="A42" s="3">
        <v>41</v>
      </c>
      <c r="B42" s="3">
        <v>290</v>
      </c>
      <c r="C42" s="3" t="s">
        <v>19</v>
      </c>
      <c r="D42" s="68">
        <f t="shared" ref="D42:E42" si="12">SUM(D44:D47)</f>
        <v>6000</v>
      </c>
      <c r="E42" s="41">
        <f t="shared" si="12"/>
        <v>0</v>
      </c>
      <c r="F42" s="41">
        <f t="shared" ref="F42" si="13">SUM(F44:F47)</f>
        <v>6000</v>
      </c>
      <c r="G42" s="230">
        <f>SUM(G44:G47)</f>
        <v>0</v>
      </c>
      <c r="H42" s="265">
        <f t="shared" si="6"/>
        <v>6000</v>
      </c>
      <c r="I42" s="229">
        <f>SUM(I44:I47)</f>
        <v>0</v>
      </c>
      <c r="J42" s="233">
        <f t="shared" si="1"/>
        <v>6000</v>
      </c>
      <c r="K42" s="46">
        <f>SUM(K44:K47)</f>
        <v>13000</v>
      </c>
      <c r="L42" s="233">
        <f t="shared" si="2"/>
        <v>19000</v>
      </c>
      <c r="M42" s="46">
        <f>SUM(M44:M47)</f>
        <v>0</v>
      </c>
      <c r="N42" s="233">
        <f t="shared" si="3"/>
        <v>19000</v>
      </c>
      <c r="O42" s="46">
        <f>SUM(O43:O47)</f>
        <v>45086</v>
      </c>
      <c r="P42" s="300">
        <f t="shared" si="4"/>
        <v>237.29473684210527</v>
      </c>
    </row>
    <row r="43" spans="1:16" x14ac:dyDescent="0.2">
      <c r="A43" s="3"/>
      <c r="B43" s="8">
        <v>291004</v>
      </c>
      <c r="C43" s="8" t="s">
        <v>676</v>
      </c>
      <c r="D43" s="68"/>
      <c r="E43" s="41"/>
      <c r="F43" s="41"/>
      <c r="G43" s="230"/>
      <c r="H43" s="265"/>
      <c r="I43" s="229"/>
      <c r="J43" s="233"/>
      <c r="K43" s="46"/>
      <c r="L43" s="233"/>
      <c r="M43" s="46"/>
      <c r="N43" s="233"/>
      <c r="O43" s="44">
        <v>3391</v>
      </c>
      <c r="P43" s="300">
        <v>0</v>
      </c>
    </row>
    <row r="44" spans="1:16" x14ac:dyDescent="0.2">
      <c r="A44" s="4">
        <v>41</v>
      </c>
      <c r="B44" s="4">
        <v>292006</v>
      </c>
      <c r="C44" s="4" t="s">
        <v>20</v>
      </c>
      <c r="D44" s="70">
        <v>0</v>
      </c>
      <c r="E44" s="48">
        <v>0</v>
      </c>
      <c r="F44" s="48">
        <v>0</v>
      </c>
      <c r="G44" s="228">
        <v>0</v>
      </c>
      <c r="H44" s="266">
        <f t="shared" si="6"/>
        <v>0</v>
      </c>
      <c r="I44" s="228">
        <v>0</v>
      </c>
      <c r="J44" s="232">
        <f t="shared" si="1"/>
        <v>0</v>
      </c>
      <c r="K44" s="291">
        <v>0</v>
      </c>
      <c r="L44" s="232">
        <f t="shared" si="2"/>
        <v>0</v>
      </c>
      <c r="M44" s="291">
        <v>0</v>
      </c>
      <c r="N44" s="232">
        <f t="shared" si="3"/>
        <v>0</v>
      </c>
      <c r="O44" s="44">
        <v>5329</v>
      </c>
      <c r="P44" s="300">
        <v>0</v>
      </c>
    </row>
    <row r="45" spans="1:16" x14ac:dyDescent="0.2">
      <c r="A45" s="4">
        <v>41</v>
      </c>
      <c r="B45" s="4">
        <v>292008</v>
      </c>
      <c r="C45" s="4" t="s">
        <v>337</v>
      </c>
      <c r="D45" s="66">
        <v>3000</v>
      </c>
      <c r="E45" s="44">
        <v>0</v>
      </c>
      <c r="F45" s="44">
        <v>3000</v>
      </c>
      <c r="G45" s="228">
        <v>0</v>
      </c>
      <c r="H45" s="266">
        <f t="shared" si="6"/>
        <v>3000</v>
      </c>
      <c r="I45" s="228">
        <v>0</v>
      </c>
      <c r="J45" s="232">
        <f t="shared" si="1"/>
        <v>3000</v>
      </c>
      <c r="K45" s="291">
        <v>0</v>
      </c>
      <c r="L45" s="232">
        <f t="shared" si="2"/>
        <v>3000</v>
      </c>
      <c r="M45" s="291">
        <v>0</v>
      </c>
      <c r="N45" s="232">
        <f t="shared" si="3"/>
        <v>3000</v>
      </c>
      <c r="O45" s="44">
        <v>352</v>
      </c>
      <c r="P45" s="300">
        <f t="shared" si="4"/>
        <v>11.733333333333333</v>
      </c>
    </row>
    <row r="46" spans="1:16" x14ac:dyDescent="0.2">
      <c r="A46" s="4">
        <v>41</v>
      </c>
      <c r="B46" s="4">
        <v>292017</v>
      </c>
      <c r="C46" s="4" t="s">
        <v>19</v>
      </c>
      <c r="D46" s="66">
        <v>3000</v>
      </c>
      <c r="E46" s="44">
        <v>0</v>
      </c>
      <c r="F46" s="44">
        <v>3000</v>
      </c>
      <c r="G46" s="228">
        <v>0</v>
      </c>
      <c r="H46" s="266">
        <f t="shared" si="6"/>
        <v>3000</v>
      </c>
      <c r="I46" s="228">
        <v>0</v>
      </c>
      <c r="J46" s="232">
        <f t="shared" si="1"/>
        <v>3000</v>
      </c>
      <c r="K46" s="291">
        <v>0</v>
      </c>
      <c r="L46" s="232">
        <f t="shared" si="2"/>
        <v>3000</v>
      </c>
      <c r="M46" s="291">
        <v>0</v>
      </c>
      <c r="N46" s="232">
        <f t="shared" si="3"/>
        <v>3000</v>
      </c>
      <c r="O46" s="44">
        <v>34096</v>
      </c>
      <c r="P46" s="300">
        <f t="shared" si="4"/>
        <v>1136.5333333333333</v>
      </c>
    </row>
    <row r="47" spans="1:16" x14ac:dyDescent="0.2">
      <c r="A47" s="4">
        <v>41</v>
      </c>
      <c r="B47" s="4">
        <v>292027</v>
      </c>
      <c r="C47" s="4" t="s">
        <v>677</v>
      </c>
      <c r="D47" s="70">
        <v>0</v>
      </c>
      <c r="E47" s="48">
        <v>0</v>
      </c>
      <c r="F47" s="48">
        <v>0</v>
      </c>
      <c r="G47" s="226"/>
      <c r="H47" s="266">
        <f t="shared" si="6"/>
        <v>0</v>
      </c>
      <c r="I47" s="226"/>
      <c r="J47" s="232">
        <f t="shared" si="1"/>
        <v>0</v>
      </c>
      <c r="K47" s="44">
        <v>13000</v>
      </c>
      <c r="L47" s="232">
        <f t="shared" si="2"/>
        <v>13000</v>
      </c>
      <c r="M47" s="44">
        <v>0</v>
      </c>
      <c r="N47" s="232">
        <f t="shared" si="3"/>
        <v>13000</v>
      </c>
      <c r="O47" s="44">
        <v>1918</v>
      </c>
      <c r="P47" s="300">
        <f t="shared" si="4"/>
        <v>14.753846153846153</v>
      </c>
    </row>
    <row r="48" spans="1:16" x14ac:dyDescent="0.2">
      <c r="A48" s="3">
        <v>41</v>
      </c>
      <c r="B48" s="3">
        <v>300</v>
      </c>
      <c r="C48" s="3" t="s">
        <v>21</v>
      </c>
      <c r="D48" s="68">
        <f>SUM(D49:D88)</f>
        <v>2978277</v>
      </c>
      <c r="E48" s="49">
        <f>SUM(E49:E91)</f>
        <v>434807</v>
      </c>
      <c r="F48" s="49">
        <f>D48+E48</f>
        <v>3413084</v>
      </c>
      <c r="G48" s="46">
        <f>SUM(G49:G91)</f>
        <v>485805</v>
      </c>
      <c r="H48" s="267">
        <f>F48+G48</f>
        <v>3898889</v>
      </c>
      <c r="I48" s="46">
        <f>SUM(I49:I91)</f>
        <v>67500</v>
      </c>
      <c r="J48" s="233">
        <f t="shared" si="1"/>
        <v>3966389</v>
      </c>
      <c r="K48" s="46">
        <f>SUM(K49:K91)</f>
        <v>921717</v>
      </c>
      <c r="L48" s="233">
        <f t="shared" si="2"/>
        <v>4888106</v>
      </c>
      <c r="M48" s="46">
        <f>SUM(M49:M91)</f>
        <v>1011043</v>
      </c>
      <c r="N48" s="233">
        <f t="shared" si="3"/>
        <v>5899149</v>
      </c>
      <c r="O48" s="41">
        <f>SUM(O49:O91)</f>
        <v>5917041</v>
      </c>
      <c r="P48" s="300">
        <f t="shared" si="4"/>
        <v>100.30329798416686</v>
      </c>
    </row>
    <row r="49" spans="1:16" x14ac:dyDescent="0.2">
      <c r="A49" s="4">
        <v>72</v>
      </c>
      <c r="B49" s="4">
        <v>311</v>
      </c>
      <c r="C49" s="4" t="s">
        <v>475</v>
      </c>
      <c r="D49" s="67"/>
      <c r="E49" s="45"/>
      <c r="F49" s="49">
        <f t="shared" ref="F49:F92" si="14">D49+E49</f>
        <v>0</v>
      </c>
      <c r="G49" s="44">
        <v>36234</v>
      </c>
      <c r="H49" s="268">
        <f>F49+G49</f>
        <v>36234</v>
      </c>
      <c r="I49" s="44">
        <v>0</v>
      </c>
      <c r="J49" s="232">
        <f t="shared" si="1"/>
        <v>36234</v>
      </c>
      <c r="K49" s="44">
        <v>124378</v>
      </c>
      <c r="L49" s="232">
        <f t="shared" si="2"/>
        <v>160612</v>
      </c>
      <c r="M49" s="44">
        <v>0</v>
      </c>
      <c r="N49" s="232">
        <f t="shared" si="3"/>
        <v>160612</v>
      </c>
      <c r="O49" s="44">
        <v>160612</v>
      </c>
      <c r="P49" s="300">
        <f t="shared" si="4"/>
        <v>100</v>
      </c>
    </row>
    <row r="50" spans="1:16" x14ac:dyDescent="0.2">
      <c r="A50" s="4">
        <v>111</v>
      </c>
      <c r="B50" s="4">
        <v>312001</v>
      </c>
      <c r="C50" s="4" t="s">
        <v>612</v>
      </c>
      <c r="D50" s="67"/>
      <c r="E50" s="45"/>
      <c r="F50" s="49"/>
      <c r="G50" s="44"/>
      <c r="H50" s="268"/>
      <c r="I50" s="249">
        <v>0</v>
      </c>
      <c r="J50" s="232">
        <f>H50+I50</f>
        <v>0</v>
      </c>
      <c r="K50" s="249">
        <v>0</v>
      </c>
      <c r="L50" s="232">
        <f t="shared" si="2"/>
        <v>0</v>
      </c>
      <c r="M50" s="249">
        <v>0</v>
      </c>
      <c r="N50" s="232">
        <f t="shared" si="3"/>
        <v>0</v>
      </c>
      <c r="O50" s="44">
        <v>13967</v>
      </c>
      <c r="P50" s="300">
        <v>0</v>
      </c>
    </row>
    <row r="51" spans="1:16" x14ac:dyDescent="0.2">
      <c r="A51" s="4">
        <v>72</v>
      </c>
      <c r="B51" s="4">
        <v>312001</v>
      </c>
      <c r="C51" s="4" t="s">
        <v>678</v>
      </c>
      <c r="D51" s="66">
        <v>0</v>
      </c>
      <c r="E51" s="44">
        <v>0</v>
      </c>
      <c r="F51" s="49">
        <f t="shared" si="14"/>
        <v>0</v>
      </c>
      <c r="G51" s="226"/>
      <c r="H51" s="268">
        <f t="shared" ref="H51:H92" si="15">F51+G51</f>
        <v>0</v>
      </c>
      <c r="I51" s="226"/>
      <c r="J51" s="232">
        <f t="shared" si="1"/>
        <v>0</v>
      </c>
      <c r="K51" s="226"/>
      <c r="L51" s="232">
        <f t="shared" si="2"/>
        <v>0</v>
      </c>
      <c r="M51" s="226"/>
      <c r="N51" s="232">
        <f t="shared" si="3"/>
        <v>0</v>
      </c>
      <c r="O51" s="44">
        <v>28065</v>
      </c>
      <c r="P51" s="300">
        <v>0</v>
      </c>
    </row>
    <row r="52" spans="1:16" x14ac:dyDescent="0.2">
      <c r="A52" s="4">
        <v>111</v>
      </c>
      <c r="B52" s="4">
        <v>312001</v>
      </c>
      <c r="C52" s="4" t="s">
        <v>340</v>
      </c>
      <c r="D52" s="66">
        <v>30000</v>
      </c>
      <c r="E52" s="44">
        <v>0</v>
      </c>
      <c r="F52" s="44">
        <f t="shared" si="14"/>
        <v>30000</v>
      </c>
      <c r="G52" s="226"/>
      <c r="H52" s="268">
        <f t="shared" si="15"/>
        <v>30000</v>
      </c>
      <c r="I52" s="226"/>
      <c r="J52" s="232">
        <f t="shared" si="1"/>
        <v>30000</v>
      </c>
      <c r="K52" s="226"/>
      <c r="L52" s="232">
        <f t="shared" si="2"/>
        <v>30000</v>
      </c>
      <c r="M52" s="44"/>
      <c r="N52" s="232">
        <f t="shared" si="3"/>
        <v>30000</v>
      </c>
      <c r="O52" s="44">
        <v>32315</v>
      </c>
      <c r="P52" s="300">
        <f t="shared" si="4"/>
        <v>107.71666666666665</v>
      </c>
    </row>
    <row r="53" spans="1:16" x14ac:dyDescent="0.2">
      <c r="A53" s="4">
        <v>111</v>
      </c>
      <c r="B53" s="4">
        <v>312001</v>
      </c>
      <c r="C53" s="4" t="s">
        <v>596</v>
      </c>
      <c r="D53" s="66">
        <v>0</v>
      </c>
      <c r="E53" s="44">
        <v>0</v>
      </c>
      <c r="F53" s="49">
        <f t="shared" si="14"/>
        <v>0</v>
      </c>
      <c r="G53" s="44">
        <v>21986</v>
      </c>
      <c r="H53" s="268">
        <f t="shared" si="15"/>
        <v>21986</v>
      </c>
      <c r="I53" s="44">
        <v>0</v>
      </c>
      <c r="J53" s="232">
        <f t="shared" si="1"/>
        <v>21986</v>
      </c>
      <c r="K53" s="44">
        <v>0</v>
      </c>
      <c r="L53" s="232">
        <f t="shared" si="2"/>
        <v>21986</v>
      </c>
      <c r="M53" s="44">
        <v>15901</v>
      </c>
      <c r="N53" s="232">
        <f t="shared" si="3"/>
        <v>37887</v>
      </c>
      <c r="O53" s="44">
        <v>37889</v>
      </c>
      <c r="P53" s="300">
        <f t="shared" si="4"/>
        <v>100.00527885554411</v>
      </c>
    </row>
    <row r="54" spans="1:16" x14ac:dyDescent="0.2">
      <c r="A54" s="4" t="s">
        <v>534</v>
      </c>
      <c r="B54" s="4">
        <v>312001</v>
      </c>
      <c r="C54" s="4" t="s">
        <v>595</v>
      </c>
      <c r="D54" s="66"/>
      <c r="E54" s="44"/>
      <c r="F54" s="49"/>
      <c r="G54" s="44">
        <v>217321</v>
      </c>
      <c r="H54" s="268">
        <f t="shared" si="15"/>
        <v>217321</v>
      </c>
      <c r="I54" s="44">
        <v>0</v>
      </c>
      <c r="J54" s="232">
        <f t="shared" si="1"/>
        <v>217321</v>
      </c>
      <c r="K54" s="44">
        <v>132685</v>
      </c>
      <c r="L54" s="232">
        <f t="shared" si="2"/>
        <v>350006</v>
      </c>
      <c r="M54" s="44">
        <v>137755</v>
      </c>
      <c r="N54" s="232">
        <f t="shared" si="3"/>
        <v>487761</v>
      </c>
      <c r="O54" s="44">
        <v>488361</v>
      </c>
      <c r="P54" s="300">
        <f t="shared" si="4"/>
        <v>100.12301106484529</v>
      </c>
    </row>
    <row r="55" spans="1:16" x14ac:dyDescent="0.2">
      <c r="A55" s="4">
        <v>111</v>
      </c>
      <c r="B55" s="4">
        <v>312001</v>
      </c>
      <c r="C55" s="4" t="s">
        <v>407</v>
      </c>
      <c r="D55" s="66"/>
      <c r="E55" s="44"/>
      <c r="F55" s="49">
        <f t="shared" si="14"/>
        <v>0</v>
      </c>
      <c r="G55" s="44">
        <v>113133</v>
      </c>
      <c r="H55" s="268">
        <f t="shared" si="15"/>
        <v>113133</v>
      </c>
      <c r="I55" s="44">
        <v>0</v>
      </c>
      <c r="J55" s="232">
        <f t="shared" si="1"/>
        <v>113133</v>
      </c>
      <c r="K55" s="44">
        <v>0</v>
      </c>
      <c r="L55" s="232">
        <f t="shared" si="2"/>
        <v>113133</v>
      </c>
      <c r="M55" s="44">
        <v>195965</v>
      </c>
      <c r="N55" s="232">
        <f t="shared" si="3"/>
        <v>309098</v>
      </c>
      <c r="O55" s="44">
        <v>309098</v>
      </c>
      <c r="P55" s="300">
        <f t="shared" si="4"/>
        <v>100</v>
      </c>
    </row>
    <row r="56" spans="1:16" x14ac:dyDescent="0.2">
      <c r="A56" s="4" t="s">
        <v>622</v>
      </c>
      <c r="B56" s="4">
        <v>312001</v>
      </c>
      <c r="C56" s="4" t="s">
        <v>623</v>
      </c>
      <c r="D56" s="66"/>
      <c r="E56" s="44"/>
      <c r="F56" s="49"/>
      <c r="G56" s="44"/>
      <c r="H56" s="268"/>
      <c r="I56" s="44"/>
      <c r="J56" s="232"/>
      <c r="K56" s="44">
        <v>629200</v>
      </c>
      <c r="L56" s="232">
        <f>J56+K56</f>
        <v>629200</v>
      </c>
      <c r="M56" s="44">
        <v>0</v>
      </c>
      <c r="N56" s="232">
        <f t="shared" si="3"/>
        <v>629200</v>
      </c>
      <c r="O56" s="44">
        <v>629200</v>
      </c>
      <c r="P56" s="300">
        <f t="shared" si="4"/>
        <v>100</v>
      </c>
    </row>
    <row r="57" spans="1:16" x14ac:dyDescent="0.2">
      <c r="A57" s="4">
        <v>111</v>
      </c>
      <c r="B57" s="4">
        <v>312001</v>
      </c>
      <c r="C57" s="4" t="s">
        <v>633</v>
      </c>
      <c r="D57" s="66"/>
      <c r="E57" s="44"/>
      <c r="F57" s="49"/>
      <c r="G57" s="44"/>
      <c r="H57" s="268"/>
      <c r="I57" s="44"/>
      <c r="J57" s="232"/>
      <c r="K57" s="44">
        <v>77027</v>
      </c>
      <c r="L57" s="232">
        <f>J57+K57</f>
        <v>77027</v>
      </c>
      <c r="M57" s="44">
        <v>0</v>
      </c>
      <c r="N57" s="232">
        <f t="shared" si="3"/>
        <v>77027</v>
      </c>
      <c r="O57" s="44">
        <v>77027</v>
      </c>
      <c r="P57" s="300">
        <f t="shared" si="4"/>
        <v>100</v>
      </c>
    </row>
    <row r="58" spans="1:16" x14ac:dyDescent="0.2">
      <c r="A58" s="4">
        <v>111</v>
      </c>
      <c r="B58" s="4">
        <v>312001</v>
      </c>
      <c r="C58" s="4" t="s">
        <v>633</v>
      </c>
      <c r="D58" s="66"/>
      <c r="E58" s="44"/>
      <c r="F58" s="49"/>
      <c r="G58" s="44"/>
      <c r="H58" s="268"/>
      <c r="I58" s="44"/>
      <c r="J58" s="232"/>
      <c r="K58" s="44"/>
      <c r="L58" s="232"/>
      <c r="M58" s="44">
        <v>85585</v>
      </c>
      <c r="N58" s="232">
        <f>L58+M58</f>
        <v>85585</v>
      </c>
      <c r="O58" s="44">
        <v>85585</v>
      </c>
      <c r="P58" s="300">
        <f t="shared" si="4"/>
        <v>100</v>
      </c>
    </row>
    <row r="59" spans="1:16" x14ac:dyDescent="0.2">
      <c r="A59" s="4">
        <v>111</v>
      </c>
      <c r="B59" s="4"/>
      <c r="C59" s="4" t="s">
        <v>679</v>
      </c>
      <c r="D59" s="66"/>
      <c r="E59" s="44"/>
      <c r="F59" s="49"/>
      <c r="G59" s="44"/>
      <c r="H59" s="268"/>
      <c r="I59" s="44"/>
      <c r="J59" s="232"/>
      <c r="K59" s="44"/>
      <c r="L59" s="232"/>
      <c r="M59" s="44"/>
      <c r="N59" s="232"/>
      <c r="O59" s="44">
        <v>19</v>
      </c>
      <c r="P59" s="300"/>
    </row>
    <row r="60" spans="1:16" x14ac:dyDescent="0.2">
      <c r="A60" s="4">
        <v>111</v>
      </c>
      <c r="B60" s="4">
        <v>312012</v>
      </c>
      <c r="C60" s="4" t="s">
        <v>22</v>
      </c>
      <c r="D60" s="67"/>
      <c r="E60" s="45"/>
      <c r="F60" s="49">
        <f t="shared" si="14"/>
        <v>0</v>
      </c>
      <c r="G60" s="226"/>
      <c r="H60" s="268">
        <f t="shared" si="15"/>
        <v>0</v>
      </c>
      <c r="I60" s="226"/>
      <c r="J60" s="232">
        <f t="shared" si="1"/>
        <v>0</v>
      </c>
      <c r="K60" s="226"/>
      <c r="L60" s="232">
        <f t="shared" si="2"/>
        <v>0</v>
      </c>
      <c r="M60" s="44">
        <v>3930</v>
      </c>
      <c r="N60" s="232">
        <f t="shared" si="3"/>
        <v>3930</v>
      </c>
      <c r="O60" s="44">
        <v>3930</v>
      </c>
      <c r="P60" s="300">
        <f t="shared" si="4"/>
        <v>100</v>
      </c>
    </row>
    <row r="61" spans="1:16" x14ac:dyDescent="0.2">
      <c r="A61" s="4">
        <v>111</v>
      </c>
      <c r="B61" s="4">
        <v>312012</v>
      </c>
      <c r="C61" s="4" t="s">
        <v>465</v>
      </c>
      <c r="D61" s="67"/>
      <c r="E61" s="45"/>
      <c r="F61" s="49">
        <f t="shared" si="14"/>
        <v>0</v>
      </c>
      <c r="G61" s="226"/>
      <c r="H61" s="268">
        <f t="shared" si="15"/>
        <v>0</v>
      </c>
      <c r="I61" s="226"/>
      <c r="J61" s="232">
        <f t="shared" si="1"/>
        <v>0</v>
      </c>
      <c r="K61" s="226"/>
      <c r="L61" s="232">
        <f t="shared" si="2"/>
        <v>0</v>
      </c>
      <c r="M61" s="44"/>
      <c r="N61" s="232">
        <f t="shared" si="3"/>
        <v>0</v>
      </c>
      <c r="O61" s="249">
        <v>99</v>
      </c>
      <c r="P61" s="300"/>
    </row>
    <row r="62" spans="1:16" x14ac:dyDescent="0.2">
      <c r="A62" s="4">
        <v>111</v>
      </c>
      <c r="B62" s="4">
        <v>312012</v>
      </c>
      <c r="C62" s="4" t="s">
        <v>252</v>
      </c>
      <c r="D62" s="67"/>
      <c r="E62" s="45"/>
      <c r="F62" s="49">
        <f t="shared" si="14"/>
        <v>0</v>
      </c>
      <c r="G62" s="226"/>
      <c r="H62" s="268">
        <f t="shared" si="15"/>
        <v>0</v>
      </c>
      <c r="I62" s="226"/>
      <c r="J62" s="232">
        <f t="shared" si="1"/>
        <v>0</v>
      </c>
      <c r="K62" s="226"/>
      <c r="L62" s="232">
        <f t="shared" si="2"/>
        <v>0</v>
      </c>
      <c r="M62" s="44"/>
      <c r="N62" s="232">
        <f t="shared" si="3"/>
        <v>0</v>
      </c>
      <c r="O62" s="44">
        <v>69</v>
      </c>
      <c r="P62" s="300"/>
    </row>
    <row r="63" spans="1:16" x14ac:dyDescent="0.2">
      <c r="A63" s="4">
        <v>111</v>
      </c>
      <c r="B63" s="4">
        <v>312012</v>
      </c>
      <c r="C63" s="4" t="s">
        <v>253</v>
      </c>
      <c r="D63" s="67"/>
      <c r="E63" s="45"/>
      <c r="F63" s="49">
        <f t="shared" si="14"/>
        <v>0</v>
      </c>
      <c r="G63" s="226"/>
      <c r="H63" s="268">
        <f t="shared" si="15"/>
        <v>0</v>
      </c>
      <c r="I63" s="226"/>
      <c r="J63" s="232">
        <f t="shared" si="1"/>
        <v>0</v>
      </c>
      <c r="K63" s="226"/>
      <c r="L63" s="232">
        <f t="shared" si="2"/>
        <v>0</v>
      </c>
      <c r="M63" s="44">
        <v>500</v>
      </c>
      <c r="N63" s="232">
        <f t="shared" si="3"/>
        <v>500</v>
      </c>
      <c r="O63" s="44">
        <v>500</v>
      </c>
      <c r="P63" s="300">
        <f t="shared" si="4"/>
        <v>100</v>
      </c>
    </row>
    <row r="64" spans="1:16" x14ac:dyDescent="0.2">
      <c r="A64" s="4">
        <v>111</v>
      </c>
      <c r="B64" s="4">
        <v>312012</v>
      </c>
      <c r="C64" s="4" t="s">
        <v>672</v>
      </c>
      <c r="D64" s="67"/>
      <c r="E64" s="45"/>
      <c r="F64" s="49">
        <f t="shared" si="14"/>
        <v>0</v>
      </c>
      <c r="G64" s="226"/>
      <c r="H64" s="268">
        <f t="shared" si="15"/>
        <v>0</v>
      </c>
      <c r="I64" s="226"/>
      <c r="J64" s="232">
        <f t="shared" si="1"/>
        <v>0</v>
      </c>
      <c r="K64" s="226"/>
      <c r="L64" s="232">
        <f t="shared" si="2"/>
        <v>0</v>
      </c>
      <c r="M64" s="44">
        <v>82538</v>
      </c>
      <c r="N64" s="232">
        <f t="shared" si="3"/>
        <v>82538</v>
      </c>
      <c r="O64" s="44">
        <v>82538</v>
      </c>
      <c r="P64" s="300">
        <f t="shared" si="4"/>
        <v>100</v>
      </c>
    </row>
    <row r="65" spans="1:19" x14ac:dyDescent="0.2">
      <c r="A65" s="4">
        <v>111</v>
      </c>
      <c r="B65" s="4">
        <v>312012</v>
      </c>
      <c r="C65" s="4" t="s">
        <v>354</v>
      </c>
      <c r="D65" s="67"/>
      <c r="E65" s="45"/>
      <c r="F65" s="49">
        <f t="shared" si="14"/>
        <v>0</v>
      </c>
      <c r="G65" s="226"/>
      <c r="H65" s="268">
        <f t="shared" si="15"/>
        <v>0</v>
      </c>
      <c r="I65" s="226"/>
      <c r="J65" s="232">
        <f t="shared" si="1"/>
        <v>0</v>
      </c>
      <c r="K65" s="226"/>
      <c r="L65" s="232">
        <f t="shared" si="2"/>
        <v>0</v>
      </c>
      <c r="M65" s="44"/>
      <c r="N65" s="232">
        <f t="shared" si="3"/>
        <v>0</v>
      </c>
      <c r="O65" s="44"/>
      <c r="P65" s="300"/>
    </row>
    <row r="66" spans="1:19" x14ac:dyDescent="0.2">
      <c r="A66" s="4">
        <v>111</v>
      </c>
      <c r="B66" s="4">
        <v>312012</v>
      </c>
      <c r="C66" s="4" t="s">
        <v>466</v>
      </c>
      <c r="D66" s="66">
        <v>20697</v>
      </c>
      <c r="E66" s="44">
        <v>0</v>
      </c>
      <c r="F66" s="44">
        <f t="shared" si="14"/>
        <v>20697</v>
      </c>
      <c r="G66" s="226"/>
      <c r="H66" s="268">
        <f t="shared" si="15"/>
        <v>20697</v>
      </c>
      <c r="I66" s="226"/>
      <c r="J66" s="232">
        <f t="shared" si="1"/>
        <v>20697</v>
      </c>
      <c r="K66" s="226"/>
      <c r="L66" s="232">
        <f t="shared" si="2"/>
        <v>20697</v>
      </c>
      <c r="M66" s="44"/>
      <c r="N66" s="232">
        <f t="shared" si="3"/>
        <v>20697</v>
      </c>
      <c r="O66" s="44">
        <v>18419</v>
      </c>
      <c r="P66" s="300">
        <f t="shared" si="4"/>
        <v>88.993573947915166</v>
      </c>
    </row>
    <row r="67" spans="1:19" x14ac:dyDescent="0.2">
      <c r="A67" s="4">
        <v>111</v>
      </c>
      <c r="B67" s="4">
        <v>312012</v>
      </c>
      <c r="C67" s="4" t="s">
        <v>261</v>
      </c>
      <c r="D67" s="66">
        <v>15915</v>
      </c>
      <c r="E67" s="44">
        <v>0</v>
      </c>
      <c r="F67" s="44">
        <f t="shared" si="14"/>
        <v>15915</v>
      </c>
      <c r="G67" s="226"/>
      <c r="H67" s="268">
        <f t="shared" si="15"/>
        <v>15915</v>
      </c>
      <c r="I67" s="226"/>
      <c r="J67" s="232">
        <f t="shared" si="1"/>
        <v>15915</v>
      </c>
      <c r="K67" s="226"/>
      <c r="L67" s="232">
        <f t="shared" si="2"/>
        <v>15915</v>
      </c>
      <c r="M67" s="44"/>
      <c r="N67" s="232">
        <f t="shared" si="3"/>
        <v>15915</v>
      </c>
      <c r="O67" s="44">
        <v>19199</v>
      </c>
      <c r="P67" s="300">
        <f t="shared" si="4"/>
        <v>120.63462142632737</v>
      </c>
    </row>
    <row r="68" spans="1:19" x14ac:dyDescent="0.2">
      <c r="A68" s="4">
        <v>111</v>
      </c>
      <c r="B68" s="4">
        <v>312012</v>
      </c>
      <c r="C68" s="4" t="s">
        <v>554</v>
      </c>
      <c r="D68" s="66">
        <v>1200</v>
      </c>
      <c r="E68" s="44">
        <v>0</v>
      </c>
      <c r="F68" s="44">
        <f t="shared" si="14"/>
        <v>1200</v>
      </c>
      <c r="G68" s="226"/>
      <c r="H68" s="268">
        <f t="shared" si="15"/>
        <v>1200</v>
      </c>
      <c r="I68" s="226"/>
      <c r="J68" s="232">
        <f t="shared" si="1"/>
        <v>1200</v>
      </c>
      <c r="K68" s="226"/>
      <c r="L68" s="232">
        <f t="shared" si="2"/>
        <v>1200</v>
      </c>
      <c r="M68" s="44"/>
      <c r="N68" s="232">
        <f t="shared" si="3"/>
        <v>1200</v>
      </c>
      <c r="O68" s="44">
        <v>1400</v>
      </c>
      <c r="P68" s="300">
        <f t="shared" si="4"/>
        <v>116.66666666666667</v>
      </c>
    </row>
    <row r="69" spans="1:19" x14ac:dyDescent="0.2">
      <c r="A69" s="4">
        <v>111</v>
      </c>
      <c r="B69" s="4">
        <v>312012</v>
      </c>
      <c r="C69" s="4" t="s">
        <v>254</v>
      </c>
      <c r="D69" s="66">
        <v>500</v>
      </c>
      <c r="E69" s="44">
        <v>0</v>
      </c>
      <c r="F69" s="44">
        <f t="shared" si="14"/>
        <v>500</v>
      </c>
      <c r="G69" s="226"/>
      <c r="H69" s="268">
        <f t="shared" si="15"/>
        <v>500</v>
      </c>
      <c r="I69" s="226"/>
      <c r="J69" s="232">
        <f t="shared" si="1"/>
        <v>500</v>
      </c>
      <c r="K69" s="226"/>
      <c r="L69" s="232">
        <f t="shared" si="2"/>
        <v>500</v>
      </c>
      <c r="M69" s="44"/>
      <c r="N69" s="232">
        <f t="shared" si="3"/>
        <v>500</v>
      </c>
      <c r="O69" s="44">
        <v>1222</v>
      </c>
      <c r="P69" s="300">
        <f t="shared" si="4"/>
        <v>244.4</v>
      </c>
    </row>
    <row r="70" spans="1:19" x14ac:dyDescent="0.2">
      <c r="A70" s="4">
        <v>111</v>
      </c>
      <c r="B70" s="4">
        <v>312012</v>
      </c>
      <c r="C70" s="4" t="s">
        <v>23</v>
      </c>
      <c r="D70" s="66">
        <v>0</v>
      </c>
      <c r="E70" s="44">
        <v>0</v>
      </c>
      <c r="F70" s="49">
        <f t="shared" si="14"/>
        <v>0</v>
      </c>
      <c r="G70" s="44">
        <v>0</v>
      </c>
      <c r="H70" s="268">
        <f t="shared" si="15"/>
        <v>0</v>
      </c>
      <c r="I70" s="45"/>
      <c r="J70" s="232">
        <f t="shared" si="1"/>
        <v>0</v>
      </c>
      <c r="K70" s="45"/>
      <c r="L70" s="232">
        <f t="shared" si="2"/>
        <v>0</v>
      </c>
      <c r="M70" s="44">
        <v>10519</v>
      </c>
      <c r="N70" s="232">
        <f t="shared" si="3"/>
        <v>10519</v>
      </c>
      <c r="O70" s="44">
        <v>10519</v>
      </c>
      <c r="P70" s="300">
        <f t="shared" ref="P70:P92" si="16">O70/N70*100</f>
        <v>100</v>
      </c>
    </row>
    <row r="71" spans="1:19" x14ac:dyDescent="0.2">
      <c r="A71" s="4">
        <v>111</v>
      </c>
      <c r="B71" s="4">
        <v>312012</v>
      </c>
      <c r="C71" s="4" t="s">
        <v>510</v>
      </c>
      <c r="D71" s="67"/>
      <c r="E71" s="45"/>
      <c r="F71" s="49">
        <f t="shared" si="14"/>
        <v>0</v>
      </c>
      <c r="G71" s="226"/>
      <c r="H71" s="268">
        <f t="shared" si="15"/>
        <v>0</v>
      </c>
      <c r="I71" s="226"/>
      <c r="J71" s="232">
        <f t="shared" si="1"/>
        <v>0</v>
      </c>
      <c r="K71" s="226"/>
      <c r="L71" s="232">
        <f t="shared" si="2"/>
        <v>0</v>
      </c>
      <c r="M71" s="44"/>
      <c r="N71" s="232">
        <f t="shared" si="3"/>
        <v>0</v>
      </c>
      <c r="O71" s="44"/>
      <c r="P71" s="300"/>
    </row>
    <row r="72" spans="1:19" x14ac:dyDescent="0.2">
      <c r="A72" s="4">
        <v>111</v>
      </c>
      <c r="B72" s="4">
        <v>312008</v>
      </c>
      <c r="C72" s="4" t="s">
        <v>474</v>
      </c>
      <c r="D72" s="67"/>
      <c r="E72" s="45"/>
      <c r="F72" s="49">
        <f t="shared" si="14"/>
        <v>0</v>
      </c>
      <c r="G72" s="226"/>
      <c r="H72" s="268">
        <f t="shared" si="15"/>
        <v>0</v>
      </c>
      <c r="I72" s="226"/>
      <c r="J72" s="232">
        <f t="shared" si="1"/>
        <v>0</v>
      </c>
      <c r="K72" s="226"/>
      <c r="L72" s="232">
        <f t="shared" si="2"/>
        <v>0</v>
      </c>
      <c r="M72" s="44"/>
      <c r="N72" s="232">
        <f t="shared" si="3"/>
        <v>0</v>
      </c>
      <c r="O72" s="44"/>
      <c r="P72" s="300"/>
    </row>
    <row r="73" spans="1:19" x14ac:dyDescent="0.2">
      <c r="A73" s="4">
        <v>111</v>
      </c>
      <c r="B73" s="4">
        <v>315</v>
      </c>
      <c r="C73" s="4" t="s">
        <v>339</v>
      </c>
      <c r="D73" s="66"/>
      <c r="E73" s="44"/>
      <c r="F73" s="49">
        <f t="shared" si="14"/>
        <v>0</v>
      </c>
      <c r="G73" s="226"/>
      <c r="H73" s="268">
        <f t="shared" si="15"/>
        <v>0</v>
      </c>
      <c r="I73" s="44">
        <v>5000</v>
      </c>
      <c r="J73" s="232">
        <f t="shared" si="1"/>
        <v>5000</v>
      </c>
      <c r="K73" s="44">
        <v>0</v>
      </c>
      <c r="L73" s="232">
        <f t="shared" si="2"/>
        <v>5000</v>
      </c>
      <c r="M73" s="44">
        <v>0</v>
      </c>
      <c r="N73" s="232">
        <f t="shared" ref="N73:N92" si="17">L73+M73</f>
        <v>5000</v>
      </c>
      <c r="O73" s="44">
        <v>5000</v>
      </c>
      <c r="P73" s="300">
        <f t="shared" si="16"/>
        <v>100</v>
      </c>
    </row>
    <row r="74" spans="1:19" x14ac:dyDescent="0.2">
      <c r="A74" s="4">
        <v>111</v>
      </c>
      <c r="B74" s="4">
        <v>312001</v>
      </c>
      <c r="C74" s="4" t="s">
        <v>338</v>
      </c>
      <c r="D74" s="66">
        <v>60000</v>
      </c>
      <c r="E74" s="44">
        <v>0</v>
      </c>
      <c r="F74" s="44">
        <f t="shared" si="14"/>
        <v>60000</v>
      </c>
      <c r="G74" s="226"/>
      <c r="H74" s="268">
        <f t="shared" si="15"/>
        <v>60000</v>
      </c>
      <c r="I74" s="226"/>
      <c r="J74" s="232">
        <f t="shared" si="1"/>
        <v>60000</v>
      </c>
      <c r="K74" s="226"/>
      <c r="L74" s="232">
        <f t="shared" si="2"/>
        <v>60000</v>
      </c>
      <c r="M74" s="44"/>
      <c r="N74" s="232">
        <f t="shared" si="17"/>
        <v>60000</v>
      </c>
      <c r="O74" s="44">
        <v>97766</v>
      </c>
      <c r="P74" s="300">
        <f t="shared" si="16"/>
        <v>162.94333333333333</v>
      </c>
    </row>
    <row r="75" spans="1:19" x14ac:dyDescent="0.2">
      <c r="A75" s="4">
        <v>111</v>
      </c>
      <c r="B75" s="4">
        <v>312012</v>
      </c>
      <c r="C75" s="4" t="s">
        <v>24</v>
      </c>
      <c r="D75" s="66">
        <v>0</v>
      </c>
      <c r="E75" s="44">
        <v>0</v>
      </c>
      <c r="F75" s="49">
        <f t="shared" si="14"/>
        <v>0</v>
      </c>
      <c r="G75" s="44">
        <v>74168</v>
      </c>
      <c r="H75" s="268">
        <f t="shared" si="15"/>
        <v>74168</v>
      </c>
      <c r="I75" s="44">
        <v>0</v>
      </c>
      <c r="J75" s="232">
        <f t="shared" si="1"/>
        <v>74168</v>
      </c>
      <c r="K75" s="44">
        <v>0</v>
      </c>
      <c r="L75" s="232">
        <f t="shared" ref="L75:L92" si="18">J75+K75</f>
        <v>74168</v>
      </c>
      <c r="M75" s="44">
        <v>51270</v>
      </c>
      <c r="N75" s="232">
        <f t="shared" si="17"/>
        <v>125438</v>
      </c>
      <c r="O75" s="44">
        <v>125440</v>
      </c>
      <c r="P75" s="300">
        <f t="shared" si="16"/>
        <v>100.00159441317622</v>
      </c>
      <c r="R75" s="51" t="s">
        <v>670</v>
      </c>
      <c r="S75" s="1">
        <v>25242</v>
      </c>
    </row>
    <row r="76" spans="1:19" x14ac:dyDescent="0.2">
      <c r="A76" s="4">
        <v>111</v>
      </c>
      <c r="B76" s="4">
        <v>312012</v>
      </c>
      <c r="C76" s="4" t="s">
        <v>467</v>
      </c>
      <c r="D76" s="66"/>
      <c r="E76" s="44"/>
      <c r="F76" s="49">
        <f t="shared" si="14"/>
        <v>0</v>
      </c>
      <c r="G76" s="226"/>
      <c r="H76" s="268">
        <f t="shared" si="15"/>
        <v>0</v>
      </c>
      <c r="I76" s="226"/>
      <c r="J76" s="232">
        <f t="shared" ref="J76:J92" si="19">H76+I76</f>
        <v>0</v>
      </c>
      <c r="K76" s="226"/>
      <c r="L76" s="232">
        <f t="shared" si="18"/>
        <v>0</v>
      </c>
      <c r="M76" s="44"/>
      <c r="N76" s="232">
        <f t="shared" si="17"/>
        <v>0</v>
      </c>
      <c r="O76" s="44"/>
      <c r="P76" s="300"/>
      <c r="R76" s="51" t="s">
        <v>671</v>
      </c>
      <c r="S76" s="1">
        <v>55494</v>
      </c>
    </row>
    <row r="77" spans="1:19" x14ac:dyDescent="0.2">
      <c r="A77" s="4">
        <v>111</v>
      </c>
      <c r="B77" s="4">
        <v>312012</v>
      </c>
      <c r="C77" s="4" t="s">
        <v>408</v>
      </c>
      <c r="D77" s="66">
        <v>2843965</v>
      </c>
      <c r="E77" s="44">
        <v>374107</v>
      </c>
      <c r="F77" s="44">
        <f t="shared" si="14"/>
        <v>3218072</v>
      </c>
      <c r="G77" s="226"/>
      <c r="H77" s="268">
        <f t="shared" si="15"/>
        <v>3218072</v>
      </c>
      <c r="I77" s="226"/>
      <c r="J77" s="232">
        <f t="shared" si="19"/>
        <v>3218072</v>
      </c>
      <c r="K77" s="226"/>
      <c r="L77" s="232">
        <f t="shared" si="18"/>
        <v>3218072</v>
      </c>
      <c r="M77" s="44">
        <v>92217</v>
      </c>
      <c r="N77" s="232">
        <f t="shared" si="17"/>
        <v>3310289</v>
      </c>
      <c r="O77" s="44">
        <v>3310289</v>
      </c>
      <c r="P77" s="300">
        <f t="shared" si="16"/>
        <v>100</v>
      </c>
      <c r="R77" s="51" t="s">
        <v>665</v>
      </c>
      <c r="S77" s="1">
        <v>30036</v>
      </c>
    </row>
    <row r="78" spans="1:19" x14ac:dyDescent="0.2">
      <c r="A78" s="4">
        <v>111</v>
      </c>
      <c r="B78" s="4">
        <v>312012</v>
      </c>
      <c r="C78" s="4" t="s">
        <v>468</v>
      </c>
      <c r="D78" s="66"/>
      <c r="E78" s="44"/>
      <c r="F78" s="49">
        <f t="shared" si="14"/>
        <v>0</v>
      </c>
      <c r="G78" s="44">
        <v>22963</v>
      </c>
      <c r="H78" s="268">
        <f t="shared" si="15"/>
        <v>22963</v>
      </c>
      <c r="I78" s="44">
        <v>0</v>
      </c>
      <c r="J78" s="232">
        <f t="shared" si="19"/>
        <v>22963</v>
      </c>
      <c r="K78" s="44">
        <v>0</v>
      </c>
      <c r="L78" s="232">
        <f t="shared" si="18"/>
        <v>22963</v>
      </c>
      <c r="M78" s="44">
        <v>14323</v>
      </c>
      <c r="N78" s="232">
        <f t="shared" si="17"/>
        <v>37286</v>
      </c>
      <c r="O78" s="44">
        <v>37286</v>
      </c>
      <c r="P78" s="300">
        <f t="shared" si="16"/>
        <v>100</v>
      </c>
      <c r="R78" s="51" t="s">
        <v>666</v>
      </c>
      <c r="S78" s="1">
        <v>14668</v>
      </c>
    </row>
    <row r="79" spans="1:19" x14ac:dyDescent="0.2">
      <c r="A79" s="4">
        <v>111</v>
      </c>
      <c r="B79" s="4">
        <v>312012</v>
      </c>
      <c r="C79" s="4" t="s">
        <v>241</v>
      </c>
      <c r="D79" s="66">
        <v>6000</v>
      </c>
      <c r="E79" s="44">
        <v>0</v>
      </c>
      <c r="F79" s="44">
        <f t="shared" si="14"/>
        <v>6000</v>
      </c>
      <c r="G79" s="226"/>
      <c r="H79" s="268">
        <f t="shared" si="15"/>
        <v>6000</v>
      </c>
      <c r="I79" s="226"/>
      <c r="J79" s="232">
        <f t="shared" si="19"/>
        <v>6000</v>
      </c>
      <c r="K79" s="226"/>
      <c r="L79" s="232">
        <f t="shared" si="18"/>
        <v>6000</v>
      </c>
      <c r="M79" s="44"/>
      <c r="N79" s="232">
        <f t="shared" si="17"/>
        <v>6000</v>
      </c>
      <c r="O79" s="44">
        <v>4408</v>
      </c>
      <c r="P79" s="300">
        <f t="shared" si="16"/>
        <v>73.466666666666669</v>
      </c>
      <c r="R79" s="51"/>
      <c r="S79" s="1">
        <f>SUM(S75:S78)</f>
        <v>125440</v>
      </c>
    </row>
    <row r="80" spans="1:19" x14ac:dyDescent="0.2">
      <c r="A80" s="4">
        <v>111</v>
      </c>
      <c r="B80" s="4">
        <v>312001</v>
      </c>
      <c r="C80" s="4" t="s">
        <v>616</v>
      </c>
      <c r="D80" s="66"/>
      <c r="E80" s="44"/>
      <c r="F80" s="49">
        <f t="shared" si="14"/>
        <v>0</v>
      </c>
      <c r="G80" s="226"/>
      <c r="H80" s="268">
        <f t="shared" si="15"/>
        <v>0</v>
      </c>
      <c r="I80" s="44">
        <v>3500</v>
      </c>
      <c r="J80" s="232">
        <f t="shared" si="19"/>
        <v>3500</v>
      </c>
      <c r="K80" s="44">
        <v>3113</v>
      </c>
      <c r="L80" s="232">
        <f t="shared" si="18"/>
        <v>6613</v>
      </c>
      <c r="M80" s="44">
        <v>0</v>
      </c>
      <c r="N80" s="232">
        <f t="shared" si="17"/>
        <v>6613</v>
      </c>
      <c r="O80" s="44">
        <v>6613</v>
      </c>
      <c r="P80" s="300">
        <f t="shared" si="16"/>
        <v>100</v>
      </c>
    </row>
    <row r="81" spans="1:16 16371:16371" x14ac:dyDescent="0.2">
      <c r="A81" s="4">
        <v>111</v>
      </c>
      <c r="B81" s="4">
        <v>312012</v>
      </c>
      <c r="C81" s="4" t="s">
        <v>469</v>
      </c>
      <c r="D81" s="66"/>
      <c r="E81" s="44"/>
      <c r="F81" s="49">
        <f t="shared" si="14"/>
        <v>0</v>
      </c>
      <c r="G81" s="226"/>
      <c r="H81" s="268">
        <f t="shared" si="15"/>
        <v>0</v>
      </c>
      <c r="I81" s="226"/>
      <c r="J81" s="232">
        <f t="shared" si="19"/>
        <v>0</v>
      </c>
      <c r="K81" s="226"/>
      <c r="L81" s="232">
        <f t="shared" si="18"/>
        <v>0</v>
      </c>
      <c r="M81" s="44">
        <v>73040</v>
      </c>
      <c r="N81" s="232">
        <f t="shared" si="17"/>
        <v>73040</v>
      </c>
      <c r="O81" s="44">
        <v>73039</v>
      </c>
      <c r="P81" s="300">
        <f t="shared" si="16"/>
        <v>99.998630887185101</v>
      </c>
    </row>
    <row r="82" spans="1:16 16371:16371" x14ac:dyDescent="0.2">
      <c r="A82" s="4">
        <v>111</v>
      </c>
      <c r="B82" s="4">
        <v>312001</v>
      </c>
      <c r="C82" s="4" t="s">
        <v>511</v>
      </c>
      <c r="D82" s="66"/>
      <c r="E82" s="44"/>
      <c r="F82" s="49">
        <f t="shared" si="14"/>
        <v>0</v>
      </c>
      <c r="G82" s="226"/>
      <c r="H82" s="268">
        <f t="shared" si="15"/>
        <v>0</v>
      </c>
      <c r="I82" s="226"/>
      <c r="J82" s="232">
        <f t="shared" si="19"/>
        <v>0</v>
      </c>
      <c r="K82" s="226"/>
      <c r="L82" s="232">
        <f t="shared" si="18"/>
        <v>0</v>
      </c>
      <c r="M82" s="44">
        <v>170886</v>
      </c>
      <c r="N82" s="232">
        <f t="shared" si="17"/>
        <v>170886</v>
      </c>
      <c r="O82" s="44">
        <v>170886</v>
      </c>
      <c r="P82" s="300">
        <f t="shared" si="16"/>
        <v>100</v>
      </c>
    </row>
    <row r="83" spans="1:16 16371:16371" x14ac:dyDescent="0.2">
      <c r="A83" s="4">
        <v>111</v>
      </c>
      <c r="B83" s="4">
        <v>312001</v>
      </c>
      <c r="C83" s="4" t="s">
        <v>656</v>
      </c>
      <c r="D83" s="66"/>
      <c r="E83" s="44"/>
      <c r="F83" s="49">
        <f t="shared" si="14"/>
        <v>0</v>
      </c>
      <c r="G83" s="226"/>
      <c r="H83" s="268">
        <f t="shared" si="15"/>
        <v>0</v>
      </c>
      <c r="I83" s="226"/>
      <c r="J83" s="232">
        <f t="shared" si="19"/>
        <v>0</v>
      </c>
      <c r="K83" s="226"/>
      <c r="L83" s="232">
        <f t="shared" si="18"/>
        <v>0</v>
      </c>
      <c r="M83" s="44"/>
      <c r="N83" s="232">
        <f t="shared" si="17"/>
        <v>0</v>
      </c>
      <c r="O83" s="44"/>
      <c r="P83" s="300"/>
    </row>
    <row r="84" spans="1:16 16371:16371" x14ac:dyDescent="0.2">
      <c r="A84" s="4">
        <v>111</v>
      </c>
      <c r="B84" s="4">
        <v>312001</v>
      </c>
      <c r="C84" s="4" t="s">
        <v>438</v>
      </c>
      <c r="D84" s="66"/>
      <c r="E84" s="44"/>
      <c r="F84" s="49">
        <f t="shared" si="14"/>
        <v>0</v>
      </c>
      <c r="G84" s="226"/>
      <c r="H84" s="268">
        <f t="shared" si="15"/>
        <v>0</v>
      </c>
      <c r="I84" s="44">
        <v>59000</v>
      </c>
      <c r="J84" s="232">
        <f t="shared" si="19"/>
        <v>59000</v>
      </c>
      <c r="K84" s="44">
        <v>-48000</v>
      </c>
      <c r="L84" s="232">
        <f t="shared" si="18"/>
        <v>11000</v>
      </c>
      <c r="M84" s="44">
        <v>0</v>
      </c>
      <c r="N84" s="232">
        <f t="shared" si="17"/>
        <v>11000</v>
      </c>
      <c r="O84" s="44">
        <v>0</v>
      </c>
      <c r="P84" s="300">
        <f t="shared" si="16"/>
        <v>0</v>
      </c>
    </row>
    <row r="85" spans="1:16 16371:16371" x14ac:dyDescent="0.2">
      <c r="A85" s="4">
        <v>111</v>
      </c>
      <c r="B85" s="4">
        <v>312001</v>
      </c>
      <c r="C85" s="4" t="s">
        <v>668</v>
      </c>
      <c r="D85" s="66"/>
      <c r="E85" s="44"/>
      <c r="F85" s="49">
        <f t="shared" si="14"/>
        <v>0</v>
      </c>
      <c r="G85" s="226"/>
      <c r="H85" s="268">
        <f t="shared" si="15"/>
        <v>0</v>
      </c>
      <c r="I85" s="226"/>
      <c r="J85" s="232">
        <f t="shared" si="19"/>
        <v>0</v>
      </c>
      <c r="K85" s="226"/>
      <c r="L85" s="232">
        <f t="shared" si="18"/>
        <v>0</v>
      </c>
      <c r="M85" s="44">
        <v>33427</v>
      </c>
      <c r="N85" s="232">
        <f t="shared" si="17"/>
        <v>33427</v>
      </c>
      <c r="O85" s="44">
        <v>33427</v>
      </c>
      <c r="P85" s="300">
        <f t="shared" si="16"/>
        <v>100</v>
      </c>
    </row>
    <row r="86" spans="1:16 16371:16371" x14ac:dyDescent="0.2">
      <c r="A86" s="4">
        <v>111</v>
      </c>
      <c r="B86" s="4">
        <v>312002</v>
      </c>
      <c r="C86" s="4" t="s">
        <v>512</v>
      </c>
      <c r="D86" s="66"/>
      <c r="E86" s="44"/>
      <c r="F86" s="49">
        <f t="shared" si="14"/>
        <v>0</v>
      </c>
      <c r="G86" s="226"/>
      <c r="H86" s="268">
        <f t="shared" si="15"/>
        <v>0</v>
      </c>
      <c r="I86" s="226"/>
      <c r="J86" s="232">
        <f t="shared" si="19"/>
        <v>0</v>
      </c>
      <c r="K86" s="226"/>
      <c r="L86" s="232">
        <f t="shared" si="18"/>
        <v>0</v>
      </c>
      <c r="M86" s="44"/>
      <c r="N86" s="232">
        <f t="shared" si="17"/>
        <v>0</v>
      </c>
      <c r="O86" s="44"/>
      <c r="P86" s="300"/>
    </row>
    <row r="87" spans="1:16 16371:16371" x14ac:dyDescent="0.2">
      <c r="A87" s="4">
        <v>111</v>
      </c>
      <c r="B87" s="4">
        <v>312012</v>
      </c>
      <c r="C87" s="4" t="s">
        <v>582</v>
      </c>
      <c r="D87" s="66"/>
      <c r="E87" s="42">
        <v>5700</v>
      </c>
      <c r="F87" s="44">
        <f t="shared" si="14"/>
        <v>5700</v>
      </c>
      <c r="G87" s="226"/>
      <c r="H87" s="268">
        <f t="shared" si="15"/>
        <v>5700</v>
      </c>
      <c r="I87" s="226"/>
      <c r="J87" s="232">
        <f t="shared" si="19"/>
        <v>5700</v>
      </c>
      <c r="K87" s="44">
        <v>3314</v>
      </c>
      <c r="L87" s="232">
        <f t="shared" si="18"/>
        <v>9014</v>
      </c>
      <c r="M87" s="44">
        <v>0</v>
      </c>
      <c r="N87" s="232">
        <f t="shared" si="17"/>
        <v>9014</v>
      </c>
      <c r="O87" s="44">
        <v>9534</v>
      </c>
      <c r="P87" s="300">
        <f t="shared" si="16"/>
        <v>105.76880408253828</v>
      </c>
    </row>
    <row r="88" spans="1:16 16371:16371" x14ac:dyDescent="0.2">
      <c r="A88" s="4">
        <v>111</v>
      </c>
      <c r="B88" s="4">
        <v>312012</v>
      </c>
      <c r="C88" s="4" t="s">
        <v>580</v>
      </c>
      <c r="D88" s="66">
        <v>0</v>
      </c>
      <c r="E88" s="42">
        <v>55000</v>
      </c>
      <c r="F88" s="44">
        <f t="shared" si="14"/>
        <v>55000</v>
      </c>
      <c r="G88" s="226"/>
      <c r="H88" s="268">
        <f t="shared" si="15"/>
        <v>55000</v>
      </c>
      <c r="I88" s="226"/>
      <c r="J88" s="232">
        <f t="shared" si="19"/>
        <v>55000</v>
      </c>
      <c r="K88" s="226"/>
      <c r="L88" s="232">
        <f t="shared" si="18"/>
        <v>55000</v>
      </c>
      <c r="M88" s="44"/>
      <c r="N88" s="232">
        <f t="shared" si="17"/>
        <v>55000</v>
      </c>
      <c r="O88" s="44">
        <v>0</v>
      </c>
      <c r="P88" s="300">
        <f t="shared" si="16"/>
        <v>0</v>
      </c>
      <c r="XEQ88" s="1">
        <f>SUM(A88:XEP88)</f>
        <v>642123</v>
      </c>
    </row>
    <row r="89" spans="1:16 16371:16371" x14ac:dyDescent="0.2">
      <c r="A89" s="4">
        <v>111</v>
      </c>
      <c r="B89" s="4">
        <v>312012</v>
      </c>
      <c r="C89" s="4" t="s">
        <v>669</v>
      </c>
      <c r="D89" s="66"/>
      <c r="E89" s="42"/>
      <c r="F89" s="44"/>
      <c r="G89" s="226"/>
      <c r="H89" s="268"/>
      <c r="I89" s="226"/>
      <c r="J89" s="232"/>
      <c r="K89" s="226"/>
      <c r="L89" s="232"/>
      <c r="M89" s="44">
        <v>0</v>
      </c>
      <c r="N89" s="232">
        <f t="shared" si="17"/>
        <v>0</v>
      </c>
      <c r="O89" s="44"/>
      <c r="P89" s="300"/>
    </row>
    <row r="90" spans="1:16 16371:16371" x14ac:dyDescent="0.2">
      <c r="A90" s="4">
        <v>111</v>
      </c>
      <c r="B90" s="4">
        <v>312012</v>
      </c>
      <c r="C90" s="4" t="s">
        <v>691</v>
      </c>
      <c r="D90" s="66"/>
      <c r="E90" s="42"/>
      <c r="F90" s="44"/>
      <c r="G90" s="226"/>
      <c r="H90" s="268"/>
      <c r="I90" s="226"/>
      <c r="J90" s="232"/>
      <c r="K90" s="226"/>
      <c r="L90" s="232"/>
      <c r="M90" s="44">
        <v>5687</v>
      </c>
      <c r="N90" s="232">
        <f t="shared" si="17"/>
        <v>5687</v>
      </c>
      <c r="O90" s="44">
        <v>5820</v>
      </c>
      <c r="P90" s="300">
        <f t="shared" si="16"/>
        <v>102.33866713557236</v>
      </c>
    </row>
    <row r="91" spans="1:16 16371:16371" x14ac:dyDescent="0.2">
      <c r="A91" s="4">
        <v>111</v>
      </c>
      <c r="B91" s="4">
        <v>312012</v>
      </c>
      <c r="C91" s="4" t="s">
        <v>667</v>
      </c>
      <c r="D91" s="66"/>
      <c r="E91" s="44"/>
      <c r="F91" s="49">
        <f t="shared" si="14"/>
        <v>0</v>
      </c>
      <c r="G91" s="226"/>
      <c r="H91" s="268">
        <f t="shared" si="15"/>
        <v>0</v>
      </c>
      <c r="I91" s="226"/>
      <c r="J91" s="232">
        <f t="shared" si="19"/>
        <v>0</v>
      </c>
      <c r="K91" s="226"/>
      <c r="L91" s="232">
        <f t="shared" si="18"/>
        <v>0</v>
      </c>
      <c r="M91" s="44">
        <v>37500</v>
      </c>
      <c r="N91" s="232">
        <f t="shared" si="17"/>
        <v>37500</v>
      </c>
      <c r="O91" s="44">
        <v>37500</v>
      </c>
      <c r="P91" s="300">
        <f t="shared" si="16"/>
        <v>100</v>
      </c>
    </row>
    <row r="92" spans="1:16 16371:16371" x14ac:dyDescent="0.2">
      <c r="A92" s="189"/>
      <c r="B92" s="5"/>
      <c r="C92" s="5" t="s">
        <v>25</v>
      </c>
      <c r="D92" s="206">
        <f>D5+D21+D27+D30+D37+D42+D48</f>
        <v>12076006</v>
      </c>
      <c r="E92" s="190">
        <f>E5+E21+E27+E30+E37+E42+E48</f>
        <v>712542</v>
      </c>
      <c r="F92" s="52">
        <f t="shared" si="14"/>
        <v>12788548</v>
      </c>
      <c r="G92" s="52">
        <f>G5+G21+G27+G30+G37+G39+G42+G48</f>
        <v>485805</v>
      </c>
      <c r="H92" s="109">
        <f t="shared" si="15"/>
        <v>13274353</v>
      </c>
      <c r="I92" s="52">
        <f>I5+I21+I27+I30+I37+I39+I42+I48</f>
        <v>142500</v>
      </c>
      <c r="J92" s="235">
        <f t="shared" si="19"/>
        <v>13416853</v>
      </c>
      <c r="K92" s="52">
        <f>K5+K21+K27+K30+K37+K39+K42+K48</f>
        <v>982717</v>
      </c>
      <c r="L92" s="235">
        <f t="shared" si="18"/>
        <v>14399570</v>
      </c>
      <c r="M92" s="52">
        <f>M5+M21+M27+M30+M37+M39+M42+M48</f>
        <v>1011043</v>
      </c>
      <c r="N92" s="235">
        <f t="shared" si="17"/>
        <v>15410613</v>
      </c>
      <c r="O92" s="109">
        <f>O5+O21+O27+O30+O37+O39+O42+O48</f>
        <v>15397032</v>
      </c>
      <c r="P92" s="301">
        <f t="shared" si="16"/>
        <v>99.911872421947137</v>
      </c>
    </row>
    <row r="93" spans="1:16 16371:16371" x14ac:dyDescent="0.2">
      <c r="A93" s="50"/>
      <c r="B93" s="31"/>
      <c r="C93" s="31"/>
      <c r="D93" s="212"/>
      <c r="E93" s="32"/>
    </row>
    <row r="94" spans="1:16 16371:16371" ht="13.5" thickBot="1" x14ac:dyDescent="0.25">
      <c r="B94" s="6"/>
      <c r="C94" s="6"/>
      <c r="D94" s="40" t="s">
        <v>478</v>
      </c>
      <c r="E94" s="39" t="s">
        <v>478</v>
      </c>
      <c r="F94" s="39" t="s">
        <v>478</v>
      </c>
      <c r="L94" s="40" t="s">
        <v>478</v>
      </c>
      <c r="M94" s="40" t="s">
        <v>478</v>
      </c>
      <c r="N94" s="40" t="s">
        <v>478</v>
      </c>
      <c r="O94" s="40" t="s">
        <v>478</v>
      </c>
    </row>
    <row r="95" spans="1:16 16371:16371" s="133" customFormat="1" ht="33.75" x14ac:dyDescent="0.2">
      <c r="A95" s="188"/>
      <c r="B95" s="333" t="s">
        <v>26</v>
      </c>
      <c r="C95" s="334"/>
      <c r="D95" s="205" t="s">
        <v>572</v>
      </c>
      <c r="E95" s="137" t="s">
        <v>574</v>
      </c>
      <c r="F95" s="137" t="s">
        <v>575</v>
      </c>
      <c r="G95" s="137" t="s">
        <v>588</v>
      </c>
      <c r="H95" s="137" t="s">
        <v>589</v>
      </c>
      <c r="I95" s="137" t="s">
        <v>597</v>
      </c>
      <c r="J95" s="137" t="s">
        <v>598</v>
      </c>
      <c r="K95" s="273" t="s">
        <v>619</v>
      </c>
      <c r="L95" s="137" t="s">
        <v>620</v>
      </c>
      <c r="M95" s="273" t="s">
        <v>662</v>
      </c>
      <c r="N95" s="137" t="s">
        <v>663</v>
      </c>
      <c r="O95" s="273" t="s">
        <v>673</v>
      </c>
      <c r="P95" s="319" t="s">
        <v>675</v>
      </c>
    </row>
    <row r="96" spans="1:16 16371:16371" x14ac:dyDescent="0.2">
      <c r="A96" s="60" t="s">
        <v>1</v>
      </c>
      <c r="B96" s="12"/>
      <c r="C96" s="12" t="s">
        <v>27</v>
      </c>
      <c r="D96" s="65">
        <f>SUM(D97:D98)</f>
        <v>20000</v>
      </c>
      <c r="E96" s="191">
        <f>SUM(E97:E98)</f>
        <v>0</v>
      </c>
      <c r="F96" s="52">
        <f>D96+E96</f>
        <v>20000</v>
      </c>
      <c r="G96" s="234">
        <f>SUM(G97:G98)</f>
        <v>0</v>
      </c>
      <c r="H96" s="235">
        <f>F96+G96</f>
        <v>20000</v>
      </c>
      <c r="I96" s="234">
        <f>SUM(I97:I98)</f>
        <v>0</v>
      </c>
      <c r="J96" s="235">
        <f>H96+I96</f>
        <v>20000</v>
      </c>
      <c r="K96" s="234">
        <f>SUM(K97:K98)</f>
        <v>0</v>
      </c>
      <c r="L96" s="235">
        <f>J96+K96</f>
        <v>20000</v>
      </c>
      <c r="M96" s="294">
        <f>SUM(M97:M98)</f>
        <v>0</v>
      </c>
      <c r="N96" s="235">
        <f>L96+M96</f>
        <v>20000</v>
      </c>
      <c r="O96" s="52">
        <f>SUM(O97:O98)</f>
        <v>14042</v>
      </c>
      <c r="P96" s="301">
        <f>O96/N96*100</f>
        <v>70.209999999999994</v>
      </c>
    </row>
    <row r="97" spans="1:16" x14ac:dyDescent="0.2">
      <c r="A97" s="57">
        <v>43</v>
      </c>
      <c r="B97" s="4">
        <v>231</v>
      </c>
      <c r="C97" s="4" t="s">
        <v>28</v>
      </c>
      <c r="D97" s="71"/>
      <c r="E97" s="192"/>
      <c r="F97" s="41">
        <f t="shared" ref="F97:F119" si="20">D97+E97</f>
        <v>0</v>
      </c>
      <c r="G97" s="228">
        <v>0</v>
      </c>
      <c r="H97" s="232">
        <f t="shared" ref="H97:H119" si="21">F97+G97</f>
        <v>0</v>
      </c>
      <c r="I97" s="228">
        <v>0</v>
      </c>
      <c r="J97" s="232">
        <f t="shared" ref="J97:J119" si="22">H97+I97</f>
        <v>0</v>
      </c>
      <c r="K97" s="228">
        <v>0</v>
      </c>
      <c r="L97" s="232">
        <f t="shared" ref="L97:L119" si="23">J97+K97</f>
        <v>0</v>
      </c>
      <c r="M97" s="48">
        <v>0</v>
      </c>
      <c r="N97" s="232">
        <f t="shared" ref="N97:N119" si="24">L97+M97</f>
        <v>0</v>
      </c>
      <c r="O97" s="44">
        <v>4000</v>
      </c>
      <c r="P97" s="300"/>
    </row>
    <row r="98" spans="1:16" x14ac:dyDescent="0.2">
      <c r="A98" s="57">
        <v>43</v>
      </c>
      <c r="B98" s="4">
        <v>233001</v>
      </c>
      <c r="C98" s="4" t="s">
        <v>29</v>
      </c>
      <c r="D98" s="66">
        <v>20000</v>
      </c>
      <c r="E98" s="193">
        <v>0</v>
      </c>
      <c r="F98" s="42">
        <f t="shared" si="20"/>
        <v>20000</v>
      </c>
      <c r="G98" s="228">
        <v>0</v>
      </c>
      <c r="H98" s="232">
        <f t="shared" si="21"/>
        <v>20000</v>
      </c>
      <c r="I98" s="228">
        <v>0</v>
      </c>
      <c r="J98" s="232">
        <f t="shared" si="22"/>
        <v>20000</v>
      </c>
      <c r="K98" s="228">
        <v>0</v>
      </c>
      <c r="L98" s="232">
        <f t="shared" si="23"/>
        <v>20000</v>
      </c>
      <c r="M98" s="48">
        <v>0</v>
      </c>
      <c r="N98" s="232">
        <f t="shared" si="24"/>
        <v>20000</v>
      </c>
      <c r="O98" s="44">
        <v>10042</v>
      </c>
      <c r="P98" s="300">
        <f t="shared" ref="P98:P119" si="25">O98/N98*100</f>
        <v>50.21</v>
      </c>
    </row>
    <row r="99" spans="1:16" x14ac:dyDescent="0.2">
      <c r="A99" s="61">
        <v>43</v>
      </c>
      <c r="B99" s="5" t="s">
        <v>30</v>
      </c>
      <c r="C99" s="5" t="s">
        <v>31</v>
      </c>
      <c r="D99" s="68">
        <f>SUM(D100:D118)</f>
        <v>5274958</v>
      </c>
      <c r="E99" s="194">
        <f>SUM(E100:E118)</f>
        <v>-500000</v>
      </c>
      <c r="F99" s="52">
        <f t="shared" si="20"/>
        <v>4774958</v>
      </c>
      <c r="G99" s="234">
        <f>SUM(G100:G118)</f>
        <v>0</v>
      </c>
      <c r="H99" s="235">
        <f t="shared" si="21"/>
        <v>4774958</v>
      </c>
      <c r="I99" s="109">
        <f>SUM(I100:I118)</f>
        <v>64879</v>
      </c>
      <c r="J99" s="235">
        <f t="shared" si="22"/>
        <v>4839837</v>
      </c>
      <c r="K99" s="109">
        <f>SUM(K100:K118)</f>
        <v>-1210521</v>
      </c>
      <c r="L99" s="235">
        <f t="shared" si="23"/>
        <v>3629316</v>
      </c>
      <c r="M99" s="294">
        <f>SUM(M100:M118)</f>
        <v>0</v>
      </c>
      <c r="N99" s="235">
        <f t="shared" si="24"/>
        <v>3629316</v>
      </c>
      <c r="O99" s="52">
        <f>SUM(O100:O118)</f>
        <v>3845589</v>
      </c>
      <c r="P99" s="301">
        <f t="shared" si="25"/>
        <v>105.95905674788307</v>
      </c>
    </row>
    <row r="100" spans="1:16" x14ac:dyDescent="0.2">
      <c r="A100" s="202">
        <v>111</v>
      </c>
      <c r="B100" s="28">
        <v>312001</v>
      </c>
      <c r="C100" s="35" t="s">
        <v>692</v>
      </c>
      <c r="D100" s="66">
        <v>0</v>
      </c>
      <c r="E100" s="193">
        <v>0</v>
      </c>
      <c r="F100" s="42">
        <f t="shared" si="20"/>
        <v>0</v>
      </c>
      <c r="G100" s="228">
        <v>0</v>
      </c>
      <c r="H100" s="232">
        <f t="shared" si="21"/>
        <v>0</v>
      </c>
      <c r="I100" s="44">
        <v>27000</v>
      </c>
      <c r="J100" s="232">
        <f t="shared" si="22"/>
        <v>27000</v>
      </c>
      <c r="K100" s="44">
        <v>0</v>
      </c>
      <c r="L100" s="232">
        <f t="shared" si="23"/>
        <v>27000</v>
      </c>
      <c r="M100" s="48">
        <v>0</v>
      </c>
      <c r="N100" s="232">
        <f t="shared" si="24"/>
        <v>27000</v>
      </c>
      <c r="O100" s="44"/>
      <c r="P100" s="45">
        <f t="shared" si="25"/>
        <v>0</v>
      </c>
    </row>
    <row r="101" spans="1:16" x14ac:dyDescent="0.2">
      <c r="A101" s="202">
        <v>111</v>
      </c>
      <c r="B101" s="28">
        <v>312001</v>
      </c>
      <c r="C101" s="35" t="s">
        <v>661</v>
      </c>
      <c r="D101" s="66"/>
      <c r="E101" s="193"/>
      <c r="F101" s="42"/>
      <c r="G101" s="228"/>
      <c r="H101" s="232"/>
      <c r="I101" s="44">
        <v>10000</v>
      </c>
      <c r="J101" s="232">
        <f>H101+I101</f>
        <v>10000</v>
      </c>
      <c r="K101" s="44">
        <v>0</v>
      </c>
      <c r="L101" s="232">
        <f t="shared" si="23"/>
        <v>10000</v>
      </c>
      <c r="M101" s="48">
        <v>0</v>
      </c>
      <c r="N101" s="232">
        <f t="shared" si="24"/>
        <v>10000</v>
      </c>
      <c r="O101" s="44">
        <v>10587</v>
      </c>
      <c r="P101" s="45">
        <f t="shared" si="25"/>
        <v>105.87</v>
      </c>
    </row>
    <row r="102" spans="1:16" x14ac:dyDescent="0.2">
      <c r="A102" s="202" t="s">
        <v>400</v>
      </c>
      <c r="B102" s="28">
        <v>321</v>
      </c>
      <c r="C102" s="28" t="s">
        <v>660</v>
      </c>
      <c r="D102" s="66">
        <v>0</v>
      </c>
      <c r="E102" s="193">
        <v>0</v>
      </c>
      <c r="F102" s="42">
        <f t="shared" si="20"/>
        <v>0</v>
      </c>
      <c r="G102" s="228">
        <v>0</v>
      </c>
      <c r="H102" s="232">
        <f t="shared" si="21"/>
        <v>0</v>
      </c>
      <c r="I102" s="228">
        <v>0</v>
      </c>
      <c r="J102" s="232">
        <f t="shared" si="22"/>
        <v>0</v>
      </c>
      <c r="K102" s="44">
        <v>22976</v>
      </c>
      <c r="L102" s="232">
        <f t="shared" si="23"/>
        <v>22976</v>
      </c>
      <c r="M102" s="48">
        <v>0</v>
      </c>
      <c r="N102" s="232">
        <f t="shared" si="24"/>
        <v>22976</v>
      </c>
      <c r="O102" s="44">
        <v>22976</v>
      </c>
      <c r="P102" s="45">
        <f t="shared" si="25"/>
        <v>100</v>
      </c>
    </row>
    <row r="103" spans="1:16" x14ac:dyDescent="0.2">
      <c r="A103" s="202" t="s">
        <v>521</v>
      </c>
      <c r="B103" s="28">
        <v>321</v>
      </c>
      <c r="C103" s="28" t="s">
        <v>625</v>
      </c>
      <c r="D103" s="66"/>
      <c r="E103" s="193"/>
      <c r="F103" s="42"/>
      <c r="G103" s="228"/>
      <c r="H103" s="232"/>
      <c r="I103" s="228"/>
      <c r="J103" s="232"/>
      <c r="K103" s="44">
        <v>2703</v>
      </c>
      <c r="L103" s="232">
        <f t="shared" si="23"/>
        <v>2703</v>
      </c>
      <c r="M103" s="48">
        <v>0</v>
      </c>
      <c r="N103" s="232">
        <f t="shared" si="24"/>
        <v>2703</v>
      </c>
      <c r="O103" s="44">
        <v>2703</v>
      </c>
      <c r="P103" s="45">
        <f t="shared" si="25"/>
        <v>100</v>
      </c>
    </row>
    <row r="104" spans="1:16" x14ac:dyDescent="0.2">
      <c r="A104" s="57">
        <v>71</v>
      </c>
      <c r="B104" s="47">
        <v>321</v>
      </c>
      <c r="C104" s="4" t="s">
        <v>624</v>
      </c>
      <c r="D104" s="66">
        <v>0</v>
      </c>
      <c r="E104" s="193">
        <v>0</v>
      </c>
      <c r="F104" s="42">
        <f t="shared" si="20"/>
        <v>0</v>
      </c>
      <c r="G104" s="228">
        <v>0</v>
      </c>
      <c r="H104" s="232">
        <f t="shared" si="21"/>
        <v>0</v>
      </c>
      <c r="I104" s="44">
        <v>629200</v>
      </c>
      <c r="J104" s="232">
        <f t="shared" si="22"/>
        <v>629200</v>
      </c>
      <c r="K104" s="44">
        <v>-629200</v>
      </c>
      <c r="L104" s="232">
        <f t="shared" si="23"/>
        <v>0</v>
      </c>
      <c r="M104" s="48">
        <v>0</v>
      </c>
      <c r="N104" s="232">
        <f t="shared" si="24"/>
        <v>0</v>
      </c>
      <c r="O104" s="44"/>
      <c r="P104" s="48">
        <v>0</v>
      </c>
    </row>
    <row r="105" spans="1:16" x14ac:dyDescent="0.2">
      <c r="A105" s="57">
        <v>111</v>
      </c>
      <c r="B105" s="47">
        <v>322001</v>
      </c>
      <c r="C105" s="4" t="s">
        <v>608</v>
      </c>
      <c r="D105" s="66">
        <v>0</v>
      </c>
      <c r="E105" s="193">
        <v>0</v>
      </c>
      <c r="F105" s="42">
        <f t="shared" si="20"/>
        <v>0</v>
      </c>
      <c r="G105" s="228">
        <v>0</v>
      </c>
      <c r="H105" s="232">
        <f t="shared" si="21"/>
        <v>0</v>
      </c>
      <c r="I105" s="44">
        <v>0</v>
      </c>
      <c r="J105" s="232">
        <f t="shared" si="22"/>
        <v>0</v>
      </c>
      <c r="K105" s="44">
        <v>0</v>
      </c>
      <c r="L105" s="232">
        <f t="shared" si="23"/>
        <v>0</v>
      </c>
      <c r="M105" s="48">
        <v>0</v>
      </c>
      <c r="N105" s="232">
        <f t="shared" si="24"/>
        <v>0</v>
      </c>
      <c r="O105" s="44"/>
      <c r="P105" s="48">
        <v>0</v>
      </c>
    </row>
    <row r="106" spans="1:16" x14ac:dyDescent="0.2">
      <c r="A106" s="57">
        <v>111</v>
      </c>
      <c r="B106" s="47">
        <v>322001</v>
      </c>
      <c r="C106" s="4" t="s">
        <v>527</v>
      </c>
      <c r="D106" s="66">
        <v>0</v>
      </c>
      <c r="E106" s="193">
        <v>0</v>
      </c>
      <c r="F106" s="42">
        <f t="shared" si="20"/>
        <v>0</v>
      </c>
      <c r="G106" s="228">
        <v>0</v>
      </c>
      <c r="H106" s="232">
        <f t="shared" si="21"/>
        <v>0</v>
      </c>
      <c r="I106" s="228">
        <v>0</v>
      </c>
      <c r="J106" s="232">
        <f t="shared" si="22"/>
        <v>0</v>
      </c>
      <c r="K106" s="228">
        <v>0</v>
      </c>
      <c r="L106" s="232">
        <f t="shared" si="23"/>
        <v>0</v>
      </c>
      <c r="M106" s="48">
        <v>0</v>
      </c>
      <c r="N106" s="232">
        <f t="shared" si="24"/>
        <v>0</v>
      </c>
      <c r="O106" s="44"/>
      <c r="P106" s="48">
        <v>0</v>
      </c>
    </row>
    <row r="107" spans="1:16" x14ac:dyDescent="0.2">
      <c r="A107" s="57">
        <v>111</v>
      </c>
      <c r="B107" s="4">
        <v>3322001</v>
      </c>
      <c r="C107" s="4" t="s">
        <v>529</v>
      </c>
      <c r="D107" s="66">
        <v>0</v>
      </c>
      <c r="E107" s="193">
        <v>0</v>
      </c>
      <c r="F107" s="42">
        <f t="shared" si="20"/>
        <v>0</v>
      </c>
      <c r="G107" s="228">
        <v>0</v>
      </c>
      <c r="H107" s="232">
        <f t="shared" si="21"/>
        <v>0</v>
      </c>
      <c r="I107" s="228">
        <v>0</v>
      </c>
      <c r="J107" s="232">
        <f t="shared" si="22"/>
        <v>0</v>
      </c>
      <c r="K107" s="228">
        <v>0</v>
      </c>
      <c r="L107" s="232">
        <f t="shared" si="23"/>
        <v>0</v>
      </c>
      <c r="M107" s="48">
        <v>0</v>
      </c>
      <c r="N107" s="232">
        <f t="shared" si="24"/>
        <v>0</v>
      </c>
      <c r="O107" s="44"/>
      <c r="P107" s="48">
        <v>0</v>
      </c>
    </row>
    <row r="108" spans="1:16" x14ac:dyDescent="0.2">
      <c r="A108" s="57">
        <v>111</v>
      </c>
      <c r="B108" s="4">
        <v>322001</v>
      </c>
      <c r="C108" s="4" t="s">
        <v>528</v>
      </c>
      <c r="D108" s="66">
        <v>22000</v>
      </c>
      <c r="E108" s="193">
        <v>0</v>
      </c>
      <c r="F108" s="42">
        <f t="shared" si="20"/>
        <v>22000</v>
      </c>
      <c r="G108" s="228">
        <v>0</v>
      </c>
      <c r="H108" s="232">
        <f t="shared" si="21"/>
        <v>22000</v>
      </c>
      <c r="I108" s="228">
        <v>0</v>
      </c>
      <c r="J108" s="232">
        <f t="shared" si="22"/>
        <v>22000</v>
      </c>
      <c r="K108" s="228">
        <v>0</v>
      </c>
      <c r="L108" s="232">
        <f t="shared" si="23"/>
        <v>22000</v>
      </c>
      <c r="M108" s="48">
        <v>0</v>
      </c>
      <c r="N108" s="232">
        <f t="shared" si="24"/>
        <v>22000</v>
      </c>
      <c r="O108" s="44">
        <v>22014</v>
      </c>
      <c r="P108" s="300">
        <f t="shared" si="25"/>
        <v>100.06363636363635</v>
      </c>
    </row>
    <row r="109" spans="1:16" x14ac:dyDescent="0.2">
      <c r="A109" s="57">
        <v>111</v>
      </c>
      <c r="B109" s="4">
        <v>322001</v>
      </c>
      <c r="C109" s="4" t="s">
        <v>427</v>
      </c>
      <c r="D109" s="66"/>
      <c r="E109" s="193"/>
      <c r="F109" s="42">
        <f t="shared" si="20"/>
        <v>0</v>
      </c>
      <c r="G109" s="228">
        <v>0</v>
      </c>
      <c r="H109" s="232">
        <f t="shared" si="21"/>
        <v>0</v>
      </c>
      <c r="I109" s="228">
        <v>0</v>
      </c>
      <c r="J109" s="232">
        <f t="shared" si="22"/>
        <v>0</v>
      </c>
      <c r="K109" s="228">
        <v>0</v>
      </c>
      <c r="L109" s="232">
        <f t="shared" si="23"/>
        <v>0</v>
      </c>
      <c r="M109" s="48">
        <v>0</v>
      </c>
      <c r="N109" s="232">
        <f t="shared" si="24"/>
        <v>0</v>
      </c>
      <c r="O109" s="44"/>
      <c r="P109" s="48">
        <v>0</v>
      </c>
    </row>
    <row r="110" spans="1:16" x14ac:dyDescent="0.2">
      <c r="A110" s="57">
        <v>111</v>
      </c>
      <c r="B110" s="4">
        <v>322001</v>
      </c>
      <c r="C110" s="4" t="s">
        <v>555</v>
      </c>
      <c r="D110" s="66">
        <v>710694</v>
      </c>
      <c r="E110" s="193"/>
      <c r="F110" s="42">
        <f t="shared" si="20"/>
        <v>710694</v>
      </c>
      <c r="G110" s="228">
        <v>0</v>
      </c>
      <c r="H110" s="232">
        <f t="shared" si="21"/>
        <v>710694</v>
      </c>
      <c r="I110" s="44">
        <v>-33321</v>
      </c>
      <c r="J110" s="232">
        <f t="shared" si="22"/>
        <v>677373</v>
      </c>
      <c r="K110" s="44">
        <v>-200000</v>
      </c>
      <c r="L110" s="232">
        <f t="shared" si="23"/>
        <v>477373</v>
      </c>
      <c r="M110" s="48">
        <v>0</v>
      </c>
      <c r="N110" s="232">
        <f t="shared" si="24"/>
        <v>477373</v>
      </c>
      <c r="O110" s="44">
        <v>506405</v>
      </c>
      <c r="P110" s="300">
        <f t="shared" si="25"/>
        <v>106.08161751921455</v>
      </c>
    </row>
    <row r="111" spans="1:16" x14ac:dyDescent="0.2">
      <c r="A111" s="57">
        <v>111</v>
      </c>
      <c r="B111" s="4">
        <v>321001</v>
      </c>
      <c r="C111" s="4" t="s">
        <v>513</v>
      </c>
      <c r="D111" s="66"/>
      <c r="E111" s="193"/>
      <c r="F111" s="42">
        <f t="shared" si="20"/>
        <v>0</v>
      </c>
      <c r="G111" s="228">
        <v>0</v>
      </c>
      <c r="H111" s="232">
        <f t="shared" si="21"/>
        <v>0</v>
      </c>
      <c r="I111" s="228">
        <v>0</v>
      </c>
      <c r="J111" s="232">
        <f t="shared" si="22"/>
        <v>0</v>
      </c>
      <c r="K111" s="228">
        <v>0</v>
      </c>
      <c r="L111" s="232">
        <f t="shared" si="23"/>
        <v>0</v>
      </c>
      <c r="M111" s="48">
        <v>0</v>
      </c>
      <c r="N111" s="232">
        <f t="shared" si="24"/>
        <v>0</v>
      </c>
      <c r="O111" s="44"/>
      <c r="P111" s="48">
        <v>0</v>
      </c>
    </row>
    <row r="112" spans="1:16" x14ac:dyDescent="0.2">
      <c r="A112" s="57">
        <v>111</v>
      </c>
      <c r="B112" s="4">
        <v>321001</v>
      </c>
      <c r="C112" s="4" t="s">
        <v>439</v>
      </c>
      <c r="D112" s="66"/>
      <c r="E112" s="193"/>
      <c r="F112" s="42">
        <f t="shared" si="20"/>
        <v>0</v>
      </c>
      <c r="G112" s="228">
        <v>0</v>
      </c>
      <c r="H112" s="232">
        <f t="shared" si="21"/>
        <v>0</v>
      </c>
      <c r="I112" s="228">
        <v>0</v>
      </c>
      <c r="J112" s="232">
        <f t="shared" si="22"/>
        <v>0</v>
      </c>
      <c r="K112" s="228">
        <v>0</v>
      </c>
      <c r="L112" s="232">
        <f t="shared" si="23"/>
        <v>0</v>
      </c>
      <c r="M112" s="48">
        <v>0</v>
      </c>
      <c r="N112" s="232">
        <f t="shared" si="24"/>
        <v>0</v>
      </c>
      <c r="O112" s="44"/>
      <c r="P112" s="48">
        <v>0</v>
      </c>
    </row>
    <row r="113" spans="1:16" x14ac:dyDescent="0.2">
      <c r="A113" s="57">
        <v>111</v>
      </c>
      <c r="B113" s="4">
        <v>321001</v>
      </c>
      <c r="C113" s="4" t="s">
        <v>470</v>
      </c>
      <c r="D113" s="66"/>
      <c r="E113" s="193"/>
      <c r="F113" s="42">
        <f t="shared" si="20"/>
        <v>0</v>
      </c>
      <c r="G113" s="228">
        <v>0</v>
      </c>
      <c r="H113" s="232">
        <f t="shared" si="21"/>
        <v>0</v>
      </c>
      <c r="I113" s="228">
        <v>0</v>
      </c>
      <c r="J113" s="232">
        <f t="shared" si="22"/>
        <v>0</v>
      </c>
      <c r="K113" s="228">
        <v>0</v>
      </c>
      <c r="L113" s="232">
        <f t="shared" si="23"/>
        <v>0</v>
      </c>
      <c r="M113" s="48">
        <v>0</v>
      </c>
      <c r="N113" s="232">
        <f t="shared" si="24"/>
        <v>0</v>
      </c>
      <c r="O113" s="44"/>
      <c r="P113" s="48">
        <v>0</v>
      </c>
    </row>
    <row r="114" spans="1:16" x14ac:dyDescent="0.2">
      <c r="A114" s="57">
        <v>111</v>
      </c>
      <c r="B114" s="4">
        <v>321001</v>
      </c>
      <c r="C114" s="4" t="s">
        <v>471</v>
      </c>
      <c r="D114" s="66">
        <v>2811389</v>
      </c>
      <c r="E114" s="193">
        <v>-300000</v>
      </c>
      <c r="F114" s="42">
        <f t="shared" si="20"/>
        <v>2511389</v>
      </c>
      <c r="G114" s="228">
        <v>0</v>
      </c>
      <c r="H114" s="232">
        <f t="shared" si="21"/>
        <v>2511389</v>
      </c>
      <c r="I114" s="44">
        <v>-580000</v>
      </c>
      <c r="J114" s="232">
        <f t="shared" si="22"/>
        <v>1931389</v>
      </c>
      <c r="K114" s="44">
        <v>0</v>
      </c>
      <c r="L114" s="232">
        <f t="shared" si="23"/>
        <v>1931389</v>
      </c>
      <c r="M114" s="48">
        <v>0</v>
      </c>
      <c r="N114" s="232">
        <f t="shared" si="24"/>
        <v>1931389</v>
      </c>
      <c r="O114" s="44">
        <v>2215938</v>
      </c>
      <c r="P114" s="300">
        <f t="shared" si="25"/>
        <v>114.73286841749642</v>
      </c>
    </row>
    <row r="115" spans="1:16" x14ac:dyDescent="0.2">
      <c r="A115" s="57">
        <v>111</v>
      </c>
      <c r="B115" s="4">
        <v>321001</v>
      </c>
      <c r="C115" s="4" t="s">
        <v>556</v>
      </c>
      <c r="D115" s="66">
        <v>1730875</v>
      </c>
      <c r="E115" s="193">
        <v>-200000</v>
      </c>
      <c r="F115" s="42">
        <f t="shared" si="20"/>
        <v>1530875</v>
      </c>
      <c r="G115" s="228">
        <v>0</v>
      </c>
      <c r="H115" s="232">
        <f t="shared" si="21"/>
        <v>1530875</v>
      </c>
      <c r="I115" s="228">
        <v>0</v>
      </c>
      <c r="J115" s="232">
        <f t="shared" si="22"/>
        <v>1530875</v>
      </c>
      <c r="K115" s="44">
        <v>-450000</v>
      </c>
      <c r="L115" s="232">
        <f t="shared" si="23"/>
        <v>1080875</v>
      </c>
      <c r="M115" s="48">
        <v>0</v>
      </c>
      <c r="N115" s="232">
        <f t="shared" si="24"/>
        <v>1080875</v>
      </c>
      <c r="O115" s="44">
        <v>1064966</v>
      </c>
      <c r="P115" s="300">
        <f t="shared" si="25"/>
        <v>98.528136926101539</v>
      </c>
    </row>
    <row r="116" spans="1:16" x14ac:dyDescent="0.2">
      <c r="A116" s="57">
        <v>111</v>
      </c>
      <c r="B116" s="4">
        <v>321</v>
      </c>
      <c r="C116" s="4" t="s">
        <v>426</v>
      </c>
      <c r="D116" s="66"/>
      <c r="E116" s="193"/>
      <c r="F116" s="42">
        <f t="shared" si="20"/>
        <v>0</v>
      </c>
      <c r="G116" s="228">
        <v>0</v>
      </c>
      <c r="H116" s="232">
        <f t="shared" si="21"/>
        <v>0</v>
      </c>
      <c r="I116" s="228">
        <v>0</v>
      </c>
      <c r="J116" s="232">
        <f t="shared" si="22"/>
        <v>0</v>
      </c>
      <c r="K116" s="228">
        <v>0</v>
      </c>
      <c r="L116" s="232">
        <f t="shared" si="23"/>
        <v>0</v>
      </c>
      <c r="M116" s="48">
        <v>0</v>
      </c>
      <c r="N116" s="232">
        <f t="shared" si="24"/>
        <v>0</v>
      </c>
      <c r="O116" s="44"/>
      <c r="P116" s="45">
        <v>0</v>
      </c>
    </row>
    <row r="117" spans="1:16" x14ac:dyDescent="0.2">
      <c r="A117" s="57">
        <v>111</v>
      </c>
      <c r="B117" s="4">
        <v>321</v>
      </c>
      <c r="C117" s="4" t="s">
        <v>626</v>
      </c>
      <c r="D117" s="66"/>
      <c r="E117" s="193"/>
      <c r="F117" s="42">
        <f t="shared" si="20"/>
        <v>0</v>
      </c>
      <c r="G117" s="228">
        <v>0</v>
      </c>
      <c r="H117" s="232">
        <f t="shared" si="21"/>
        <v>0</v>
      </c>
      <c r="I117" s="228">
        <v>0</v>
      </c>
      <c r="J117" s="232">
        <f t="shared" si="22"/>
        <v>0</v>
      </c>
      <c r="K117" s="44">
        <v>43000</v>
      </c>
      <c r="L117" s="232">
        <f t="shared" si="23"/>
        <v>43000</v>
      </c>
      <c r="M117" s="48">
        <v>0</v>
      </c>
      <c r="N117" s="232">
        <f t="shared" si="24"/>
        <v>43000</v>
      </c>
      <c r="O117" s="44">
        <v>0</v>
      </c>
      <c r="P117" s="45">
        <f t="shared" si="25"/>
        <v>0</v>
      </c>
    </row>
    <row r="118" spans="1:16" x14ac:dyDescent="0.2">
      <c r="A118" s="57">
        <v>111</v>
      </c>
      <c r="B118" s="4">
        <v>321</v>
      </c>
      <c r="C118" s="4" t="s">
        <v>615</v>
      </c>
      <c r="D118" s="66">
        <v>0</v>
      </c>
      <c r="E118" s="193">
        <v>0</v>
      </c>
      <c r="F118" s="42">
        <f t="shared" si="20"/>
        <v>0</v>
      </c>
      <c r="G118" s="226"/>
      <c r="H118" s="232">
        <f t="shared" si="21"/>
        <v>0</v>
      </c>
      <c r="I118" s="44">
        <v>12000</v>
      </c>
      <c r="J118" s="232">
        <f t="shared" si="22"/>
        <v>12000</v>
      </c>
      <c r="K118" s="44">
        <v>0</v>
      </c>
      <c r="L118" s="232">
        <f t="shared" si="23"/>
        <v>12000</v>
      </c>
      <c r="M118" s="48">
        <v>0</v>
      </c>
      <c r="N118" s="232">
        <f t="shared" si="24"/>
        <v>12000</v>
      </c>
      <c r="O118" s="44"/>
      <c r="P118" s="45">
        <f t="shared" si="25"/>
        <v>0</v>
      </c>
    </row>
    <row r="119" spans="1:16" ht="13.5" thickBot="1" x14ac:dyDescent="0.25">
      <c r="A119" s="74"/>
      <c r="B119" s="75"/>
      <c r="C119" s="75" t="s">
        <v>32</v>
      </c>
      <c r="D119" s="72">
        <f t="shared" ref="D119:E119" si="26">D96+D99</f>
        <v>5294958</v>
      </c>
      <c r="E119" s="53">
        <f t="shared" si="26"/>
        <v>-500000</v>
      </c>
      <c r="F119" s="52">
        <f t="shared" si="20"/>
        <v>4794958</v>
      </c>
      <c r="G119" s="236">
        <f>G96+G99</f>
        <v>0</v>
      </c>
      <c r="H119" s="235">
        <f t="shared" si="21"/>
        <v>4794958</v>
      </c>
      <c r="I119" s="235">
        <f>I96+I99</f>
        <v>64879</v>
      </c>
      <c r="J119" s="235">
        <f t="shared" si="22"/>
        <v>4859837</v>
      </c>
      <c r="K119" s="235">
        <f>K96+K99</f>
        <v>-1210521</v>
      </c>
      <c r="L119" s="235">
        <f t="shared" si="23"/>
        <v>3649316</v>
      </c>
      <c r="M119" s="235">
        <f>M96+M99</f>
        <v>0</v>
      </c>
      <c r="N119" s="235">
        <f t="shared" si="24"/>
        <v>3649316</v>
      </c>
      <c r="O119" s="52">
        <f>O96+O99</f>
        <v>3859631</v>
      </c>
      <c r="P119" s="301">
        <f t="shared" si="25"/>
        <v>105.76313479019082</v>
      </c>
    </row>
    <row r="120" spans="1:16" x14ac:dyDescent="0.2">
      <c r="A120" s="58"/>
      <c r="B120" s="6"/>
      <c r="C120" s="6"/>
      <c r="D120" s="50"/>
    </row>
    <row r="121" spans="1:16" x14ac:dyDescent="0.2">
      <c r="A121" s="59"/>
      <c r="B121" s="6"/>
      <c r="C121" s="6"/>
      <c r="D121" s="40" t="s">
        <v>478</v>
      </c>
      <c r="E121" s="39" t="s">
        <v>478</v>
      </c>
      <c r="F121" s="39" t="s">
        <v>478</v>
      </c>
      <c r="L121" s="40" t="s">
        <v>478</v>
      </c>
      <c r="M121" s="40" t="s">
        <v>478</v>
      </c>
      <c r="N121" s="40" t="s">
        <v>478</v>
      </c>
      <c r="O121" s="40" t="s">
        <v>478</v>
      </c>
      <c r="P121" s="40"/>
    </row>
    <row r="122" spans="1:16" s="133" customFormat="1" ht="33.75" x14ac:dyDescent="0.2">
      <c r="A122" s="187"/>
      <c r="B122" s="331" t="s">
        <v>33</v>
      </c>
      <c r="C122" s="332"/>
      <c r="D122" s="205" t="s">
        <v>572</v>
      </c>
      <c r="E122" s="137" t="s">
        <v>574</v>
      </c>
      <c r="F122" s="137" t="s">
        <v>575</v>
      </c>
      <c r="G122" s="137" t="s">
        <v>588</v>
      </c>
      <c r="H122" s="137" t="s">
        <v>589</v>
      </c>
      <c r="I122" s="137" t="s">
        <v>597</v>
      </c>
      <c r="J122" s="137" t="s">
        <v>598</v>
      </c>
      <c r="K122" s="273" t="s">
        <v>619</v>
      </c>
      <c r="L122" s="137" t="s">
        <v>620</v>
      </c>
      <c r="M122" s="273" t="s">
        <v>662</v>
      </c>
      <c r="N122" s="137" t="s">
        <v>663</v>
      </c>
      <c r="O122" s="273" t="s">
        <v>673</v>
      </c>
      <c r="P122" s="319" t="s">
        <v>675</v>
      </c>
    </row>
    <row r="123" spans="1:16" x14ac:dyDescent="0.2">
      <c r="A123" s="5" t="s">
        <v>1</v>
      </c>
      <c r="B123" s="5"/>
      <c r="C123" s="5" t="s">
        <v>34</v>
      </c>
      <c r="D123" s="66">
        <f>SUM(D124:D144)</f>
        <v>400000</v>
      </c>
      <c r="E123" s="219">
        <f>SUM(E124:E144)</f>
        <v>1028892</v>
      </c>
      <c r="F123" s="235">
        <f>D123+E123</f>
        <v>1428892</v>
      </c>
      <c r="G123" s="234">
        <f>SUM(G124:G144)</f>
        <v>0</v>
      </c>
      <c r="H123" s="235">
        <f>F123+G123</f>
        <v>1428892</v>
      </c>
      <c r="I123" s="109">
        <f>SUM(I124:I144)</f>
        <v>1166996</v>
      </c>
      <c r="J123" s="235">
        <f>H123+I123</f>
        <v>2595888</v>
      </c>
      <c r="K123" s="109">
        <f>SUM(K124:K144)</f>
        <v>35000</v>
      </c>
      <c r="L123" s="235">
        <f>J123+K123</f>
        <v>2630888</v>
      </c>
      <c r="M123" s="234">
        <f>SUM(M124:M144)</f>
        <v>0</v>
      </c>
      <c r="N123" s="235">
        <f>L123+M123</f>
        <v>2630888</v>
      </c>
      <c r="O123" s="52">
        <f>SUM(O124:O144)</f>
        <v>2728139</v>
      </c>
      <c r="P123" s="303">
        <f>O123/N123*100</f>
        <v>103.69650855528627</v>
      </c>
    </row>
    <row r="124" spans="1:16" x14ac:dyDescent="0.2">
      <c r="A124" s="203" t="s">
        <v>577</v>
      </c>
      <c r="B124" s="4">
        <v>453</v>
      </c>
      <c r="C124" s="4" t="s">
        <v>35</v>
      </c>
      <c r="D124" s="71"/>
      <c r="E124" s="220">
        <v>254205</v>
      </c>
      <c r="F124" s="221">
        <f>D124+E124</f>
        <v>254205</v>
      </c>
      <c r="G124" s="228">
        <v>0</v>
      </c>
      <c r="H124" s="232">
        <f t="shared" ref="H124:H144" si="27">F124+G124</f>
        <v>254205</v>
      </c>
      <c r="I124" s="48">
        <v>0</v>
      </c>
      <c r="J124" s="232">
        <f t="shared" ref="J124:J144" si="28">H124+I124</f>
        <v>254205</v>
      </c>
      <c r="K124" s="48">
        <v>0</v>
      </c>
      <c r="L124" s="232">
        <f t="shared" ref="L124:L144" si="29">J124+K124</f>
        <v>254205</v>
      </c>
      <c r="M124" s="228">
        <v>0</v>
      </c>
      <c r="N124" s="232">
        <f t="shared" ref="N124:N144" si="30">L124+M124</f>
        <v>254205</v>
      </c>
      <c r="O124" s="44">
        <v>254205</v>
      </c>
      <c r="P124" s="302">
        <f t="shared" ref="P124:P143" si="31">O124/N124*100</f>
        <v>100</v>
      </c>
    </row>
    <row r="125" spans="1:16" x14ac:dyDescent="0.2">
      <c r="A125" s="203" t="s">
        <v>577</v>
      </c>
      <c r="B125" s="4">
        <v>453</v>
      </c>
      <c r="C125" s="4" t="s">
        <v>578</v>
      </c>
      <c r="D125" s="71"/>
      <c r="E125" s="220">
        <v>5397</v>
      </c>
      <c r="F125" s="221">
        <f t="shared" ref="F125:F144" si="32">D125+E125</f>
        <v>5397</v>
      </c>
      <c r="G125" s="228">
        <v>0</v>
      </c>
      <c r="H125" s="232">
        <f t="shared" si="27"/>
        <v>5397</v>
      </c>
      <c r="I125" s="48">
        <v>0</v>
      </c>
      <c r="J125" s="232">
        <f t="shared" si="28"/>
        <v>5397</v>
      </c>
      <c r="K125" s="48">
        <v>0</v>
      </c>
      <c r="L125" s="232">
        <f t="shared" si="29"/>
        <v>5397</v>
      </c>
      <c r="M125" s="228">
        <v>0</v>
      </c>
      <c r="N125" s="232">
        <f t="shared" si="30"/>
        <v>5397</v>
      </c>
      <c r="O125" s="44">
        <v>5397</v>
      </c>
      <c r="P125" s="302">
        <f t="shared" si="31"/>
        <v>100</v>
      </c>
    </row>
    <row r="126" spans="1:16" x14ac:dyDescent="0.2">
      <c r="A126" s="203" t="s">
        <v>577</v>
      </c>
      <c r="B126" s="4">
        <v>453</v>
      </c>
      <c r="C126" s="4" t="s">
        <v>472</v>
      </c>
      <c r="D126" s="71"/>
      <c r="E126" s="220">
        <v>12706</v>
      </c>
      <c r="F126" s="221">
        <f t="shared" si="32"/>
        <v>12706</v>
      </c>
      <c r="G126" s="228">
        <v>0</v>
      </c>
      <c r="H126" s="232">
        <f t="shared" si="27"/>
        <v>12706</v>
      </c>
      <c r="I126" s="48">
        <v>0</v>
      </c>
      <c r="J126" s="232">
        <f t="shared" si="28"/>
        <v>12706</v>
      </c>
      <c r="K126" s="48">
        <v>0</v>
      </c>
      <c r="L126" s="232">
        <f t="shared" si="29"/>
        <v>12706</v>
      </c>
      <c r="M126" s="228">
        <v>0</v>
      </c>
      <c r="N126" s="232">
        <f t="shared" si="30"/>
        <v>12706</v>
      </c>
      <c r="O126" s="44">
        <v>12706</v>
      </c>
      <c r="P126" s="302">
        <f t="shared" si="31"/>
        <v>100</v>
      </c>
    </row>
    <row r="127" spans="1:16" x14ac:dyDescent="0.2">
      <c r="A127" s="203" t="s">
        <v>577</v>
      </c>
      <c r="B127" s="4">
        <v>453</v>
      </c>
      <c r="C127" s="4" t="s">
        <v>579</v>
      </c>
      <c r="D127" s="71"/>
      <c r="E127" s="220">
        <v>28447</v>
      </c>
      <c r="F127" s="221">
        <v>28447</v>
      </c>
      <c r="G127" s="228">
        <v>0</v>
      </c>
      <c r="H127" s="232">
        <f t="shared" si="27"/>
        <v>28447</v>
      </c>
      <c r="I127" s="48">
        <v>0</v>
      </c>
      <c r="J127" s="232">
        <f t="shared" si="28"/>
        <v>28447</v>
      </c>
      <c r="K127" s="48">
        <v>0</v>
      </c>
      <c r="L127" s="232">
        <f t="shared" si="29"/>
        <v>28447</v>
      </c>
      <c r="M127" s="228">
        <v>0</v>
      </c>
      <c r="N127" s="232">
        <f t="shared" si="30"/>
        <v>28447</v>
      </c>
      <c r="O127" s="44">
        <v>28447</v>
      </c>
      <c r="P127" s="302">
        <f t="shared" si="31"/>
        <v>100</v>
      </c>
    </row>
    <row r="128" spans="1:16" x14ac:dyDescent="0.2">
      <c r="A128" s="203" t="s">
        <v>414</v>
      </c>
      <c r="B128" s="4">
        <v>453</v>
      </c>
      <c r="C128" s="4" t="s">
        <v>441</v>
      </c>
      <c r="D128" s="71"/>
      <c r="E128" s="222">
        <v>0</v>
      </c>
      <c r="F128" s="221">
        <f t="shared" si="32"/>
        <v>0</v>
      </c>
      <c r="G128" s="228">
        <v>0</v>
      </c>
      <c r="H128" s="232">
        <f t="shared" si="27"/>
        <v>0</v>
      </c>
      <c r="I128" s="48">
        <v>0</v>
      </c>
      <c r="J128" s="232">
        <f t="shared" si="28"/>
        <v>0</v>
      </c>
      <c r="K128" s="48">
        <v>0</v>
      </c>
      <c r="L128" s="232">
        <f t="shared" si="29"/>
        <v>0</v>
      </c>
      <c r="M128" s="228">
        <v>0</v>
      </c>
      <c r="N128" s="232">
        <f t="shared" si="30"/>
        <v>0</v>
      </c>
      <c r="O128" s="44"/>
      <c r="P128" s="302"/>
    </row>
    <row r="129" spans="1:16" x14ac:dyDescent="0.2">
      <c r="A129" s="203" t="s">
        <v>428</v>
      </c>
      <c r="B129" s="4">
        <v>453</v>
      </c>
      <c r="C129" s="4" t="s">
        <v>442</v>
      </c>
      <c r="D129" s="71"/>
      <c r="E129" s="220">
        <v>5302</v>
      </c>
      <c r="F129" s="221">
        <f t="shared" si="32"/>
        <v>5302</v>
      </c>
      <c r="G129" s="228">
        <v>0</v>
      </c>
      <c r="H129" s="232">
        <f t="shared" si="27"/>
        <v>5302</v>
      </c>
      <c r="I129" s="48">
        <v>0</v>
      </c>
      <c r="J129" s="232">
        <f t="shared" si="28"/>
        <v>5302</v>
      </c>
      <c r="K129" s="48">
        <v>0</v>
      </c>
      <c r="L129" s="232">
        <f t="shared" si="29"/>
        <v>5302</v>
      </c>
      <c r="M129" s="228">
        <v>0</v>
      </c>
      <c r="N129" s="232">
        <f t="shared" si="30"/>
        <v>5302</v>
      </c>
      <c r="O129" s="44">
        <v>5302</v>
      </c>
      <c r="P129" s="302">
        <f t="shared" si="31"/>
        <v>100</v>
      </c>
    </row>
    <row r="130" spans="1:16" x14ac:dyDescent="0.2">
      <c r="A130" s="203" t="s">
        <v>440</v>
      </c>
      <c r="B130" s="4">
        <v>453</v>
      </c>
      <c r="C130" s="4" t="s">
        <v>35</v>
      </c>
      <c r="D130" s="71"/>
      <c r="E130" s="222">
        <v>0</v>
      </c>
      <c r="F130" s="221">
        <f t="shared" si="32"/>
        <v>0</v>
      </c>
      <c r="G130" s="228">
        <v>0</v>
      </c>
      <c r="H130" s="232">
        <f t="shared" si="27"/>
        <v>0</v>
      </c>
      <c r="I130" s="48">
        <v>0</v>
      </c>
      <c r="J130" s="232">
        <f t="shared" si="28"/>
        <v>0</v>
      </c>
      <c r="K130" s="48">
        <v>0</v>
      </c>
      <c r="L130" s="232">
        <f t="shared" si="29"/>
        <v>0</v>
      </c>
      <c r="M130" s="228">
        <v>0</v>
      </c>
      <c r="N130" s="232">
        <f t="shared" si="30"/>
        <v>0</v>
      </c>
      <c r="O130" s="44">
        <v>1000</v>
      </c>
      <c r="P130" s="48"/>
    </row>
    <row r="131" spans="1:16" x14ac:dyDescent="0.2">
      <c r="A131" s="19" t="s">
        <v>279</v>
      </c>
      <c r="B131" s="4">
        <v>453</v>
      </c>
      <c r="C131" s="4" t="s">
        <v>35</v>
      </c>
      <c r="D131" s="71"/>
      <c r="E131" s="222">
        <v>0</v>
      </c>
      <c r="F131" s="221">
        <f t="shared" si="32"/>
        <v>0</v>
      </c>
      <c r="G131" s="228">
        <v>0</v>
      </c>
      <c r="H131" s="232">
        <f t="shared" si="27"/>
        <v>0</v>
      </c>
      <c r="I131" s="48">
        <v>0</v>
      </c>
      <c r="J131" s="232">
        <f t="shared" si="28"/>
        <v>0</v>
      </c>
      <c r="K131" s="48">
        <v>0</v>
      </c>
      <c r="L131" s="232">
        <f t="shared" si="29"/>
        <v>0</v>
      </c>
      <c r="M131" s="228">
        <v>0</v>
      </c>
      <c r="N131" s="232">
        <f t="shared" si="30"/>
        <v>0</v>
      </c>
      <c r="O131" s="44"/>
      <c r="P131" s="48">
        <v>0</v>
      </c>
    </row>
    <row r="132" spans="1:16" x14ac:dyDescent="0.2">
      <c r="A132" s="19" t="s">
        <v>415</v>
      </c>
      <c r="B132" s="4">
        <v>453</v>
      </c>
      <c r="C132" s="4" t="s">
        <v>35</v>
      </c>
      <c r="D132" s="71"/>
      <c r="E132" s="222">
        <v>0</v>
      </c>
      <c r="F132" s="221">
        <f t="shared" si="32"/>
        <v>0</v>
      </c>
      <c r="G132" s="228">
        <v>0</v>
      </c>
      <c r="H132" s="232">
        <f t="shared" si="27"/>
        <v>0</v>
      </c>
      <c r="I132" s="48">
        <v>0</v>
      </c>
      <c r="J132" s="232">
        <f t="shared" si="28"/>
        <v>0</v>
      </c>
      <c r="K132" s="48">
        <v>0</v>
      </c>
      <c r="L132" s="232">
        <f t="shared" si="29"/>
        <v>0</v>
      </c>
      <c r="M132" s="228">
        <v>0</v>
      </c>
      <c r="N132" s="232">
        <f t="shared" si="30"/>
        <v>0</v>
      </c>
      <c r="O132" s="44"/>
      <c r="P132" s="302">
        <v>0</v>
      </c>
    </row>
    <row r="133" spans="1:16" x14ac:dyDescent="0.2">
      <c r="A133" s="19">
        <v>41</v>
      </c>
      <c r="B133" s="4">
        <v>453</v>
      </c>
      <c r="C133" s="4" t="s">
        <v>636</v>
      </c>
      <c r="D133" s="71"/>
      <c r="E133" s="222">
        <v>0</v>
      </c>
      <c r="F133" s="221">
        <f t="shared" si="32"/>
        <v>0</v>
      </c>
      <c r="G133" s="228">
        <v>0</v>
      </c>
      <c r="H133" s="232">
        <f t="shared" si="27"/>
        <v>0</v>
      </c>
      <c r="I133" s="48">
        <v>0</v>
      </c>
      <c r="J133" s="232">
        <f t="shared" si="28"/>
        <v>0</v>
      </c>
      <c r="K133" s="44">
        <v>35000</v>
      </c>
      <c r="L133" s="232">
        <f t="shared" si="29"/>
        <v>35000</v>
      </c>
      <c r="M133" s="228">
        <v>0</v>
      </c>
      <c r="N133" s="232">
        <f t="shared" si="30"/>
        <v>35000</v>
      </c>
      <c r="O133" s="44">
        <v>35000</v>
      </c>
      <c r="P133" s="302">
        <f t="shared" si="31"/>
        <v>100</v>
      </c>
    </row>
    <row r="134" spans="1:16" x14ac:dyDescent="0.2">
      <c r="A134" s="19" t="s">
        <v>428</v>
      </c>
      <c r="B134" s="4">
        <v>453</v>
      </c>
      <c r="C134" s="4" t="s">
        <v>473</v>
      </c>
      <c r="D134" s="71"/>
      <c r="E134" s="220">
        <v>16518</v>
      </c>
      <c r="F134" s="221">
        <f t="shared" si="32"/>
        <v>16518</v>
      </c>
      <c r="G134" s="228">
        <v>0</v>
      </c>
      <c r="H134" s="232">
        <f t="shared" si="27"/>
        <v>16518</v>
      </c>
      <c r="I134" s="48">
        <v>0</v>
      </c>
      <c r="J134" s="232">
        <f t="shared" si="28"/>
        <v>16518</v>
      </c>
      <c r="K134" s="48">
        <v>0</v>
      </c>
      <c r="L134" s="232">
        <f t="shared" si="29"/>
        <v>16518</v>
      </c>
      <c r="M134" s="228">
        <v>0</v>
      </c>
      <c r="N134" s="232">
        <f t="shared" si="30"/>
        <v>16518</v>
      </c>
      <c r="O134" s="44">
        <v>16518</v>
      </c>
      <c r="P134" s="302">
        <f t="shared" si="31"/>
        <v>100</v>
      </c>
    </row>
    <row r="135" spans="1:16" x14ac:dyDescent="0.2">
      <c r="A135" s="19">
        <v>71</v>
      </c>
      <c r="B135" s="4">
        <v>453</v>
      </c>
      <c r="C135" s="4" t="s">
        <v>693</v>
      </c>
      <c r="D135" s="71"/>
      <c r="E135" s="222">
        <v>0</v>
      </c>
      <c r="F135" s="221">
        <f t="shared" si="32"/>
        <v>0</v>
      </c>
      <c r="G135" s="228">
        <v>0</v>
      </c>
      <c r="H135" s="232">
        <f t="shared" si="27"/>
        <v>0</v>
      </c>
      <c r="I135" s="44">
        <v>566996</v>
      </c>
      <c r="J135" s="232">
        <f t="shared" si="28"/>
        <v>566996</v>
      </c>
      <c r="K135" s="44">
        <v>0</v>
      </c>
      <c r="L135" s="232">
        <f t="shared" si="29"/>
        <v>566996</v>
      </c>
      <c r="M135" s="228">
        <v>0</v>
      </c>
      <c r="N135" s="232">
        <f t="shared" si="30"/>
        <v>566996</v>
      </c>
      <c r="O135" s="44">
        <v>566996</v>
      </c>
      <c r="P135" s="302">
        <f t="shared" si="31"/>
        <v>100</v>
      </c>
    </row>
    <row r="136" spans="1:16" x14ac:dyDescent="0.2">
      <c r="A136" s="19">
        <v>71</v>
      </c>
      <c r="B136" s="4">
        <v>456005</v>
      </c>
      <c r="C136" s="4" t="s">
        <v>429</v>
      </c>
      <c r="D136" s="71"/>
      <c r="E136" s="222">
        <v>0</v>
      </c>
      <c r="F136" s="221">
        <f t="shared" si="32"/>
        <v>0</v>
      </c>
      <c r="G136" s="228">
        <v>0</v>
      </c>
      <c r="H136" s="232">
        <f t="shared" si="27"/>
        <v>0</v>
      </c>
      <c r="I136" s="48">
        <v>0</v>
      </c>
      <c r="J136" s="232">
        <f t="shared" si="28"/>
        <v>0</v>
      </c>
      <c r="K136" s="48">
        <v>0</v>
      </c>
      <c r="L136" s="232">
        <f t="shared" si="29"/>
        <v>0</v>
      </c>
      <c r="M136" s="228">
        <v>0</v>
      </c>
      <c r="N136" s="232">
        <f t="shared" si="30"/>
        <v>0</v>
      </c>
      <c r="O136" s="44"/>
      <c r="P136" s="302">
        <v>0</v>
      </c>
    </row>
    <row r="137" spans="1:16" x14ac:dyDescent="0.2">
      <c r="A137" s="19">
        <v>46</v>
      </c>
      <c r="B137" s="47">
        <v>454001</v>
      </c>
      <c r="C137" s="4" t="s">
        <v>36</v>
      </c>
      <c r="D137" s="71"/>
      <c r="E137" s="222">
        <v>0</v>
      </c>
      <c r="F137" s="221">
        <f t="shared" si="32"/>
        <v>0</v>
      </c>
      <c r="G137" s="228">
        <v>0</v>
      </c>
      <c r="H137" s="232">
        <f t="shared" si="27"/>
        <v>0</v>
      </c>
      <c r="I137" s="44">
        <v>600000</v>
      </c>
      <c r="J137" s="232">
        <f t="shared" si="28"/>
        <v>600000</v>
      </c>
      <c r="K137" s="44">
        <v>0</v>
      </c>
      <c r="L137" s="232">
        <f t="shared" si="29"/>
        <v>600000</v>
      </c>
      <c r="M137" s="228">
        <v>0</v>
      </c>
      <c r="N137" s="232">
        <f t="shared" si="30"/>
        <v>600000</v>
      </c>
      <c r="O137" s="44">
        <v>600000</v>
      </c>
      <c r="P137" s="302">
        <f t="shared" si="31"/>
        <v>100</v>
      </c>
    </row>
    <row r="138" spans="1:16" x14ac:dyDescent="0.2">
      <c r="A138" s="19">
        <v>41</v>
      </c>
      <c r="B138" s="47">
        <v>454002</v>
      </c>
      <c r="C138" s="4" t="s">
        <v>37</v>
      </c>
      <c r="D138" s="71"/>
      <c r="E138" s="222">
        <v>0</v>
      </c>
      <c r="F138" s="221">
        <f t="shared" si="32"/>
        <v>0</v>
      </c>
      <c r="G138" s="228">
        <v>0</v>
      </c>
      <c r="H138" s="232">
        <f t="shared" si="27"/>
        <v>0</v>
      </c>
      <c r="I138" s="48">
        <v>0</v>
      </c>
      <c r="J138" s="232">
        <f t="shared" si="28"/>
        <v>0</v>
      </c>
      <c r="K138" s="48">
        <v>0</v>
      </c>
      <c r="L138" s="232">
        <f t="shared" si="29"/>
        <v>0</v>
      </c>
      <c r="M138" s="228">
        <v>0</v>
      </c>
      <c r="N138" s="232">
        <f t="shared" si="30"/>
        <v>0</v>
      </c>
      <c r="O138" s="44">
        <v>96250</v>
      </c>
      <c r="P138" s="302">
        <v>0</v>
      </c>
    </row>
    <row r="139" spans="1:16" x14ac:dyDescent="0.2">
      <c r="A139" s="19">
        <v>41</v>
      </c>
      <c r="B139" s="47">
        <v>456001</v>
      </c>
      <c r="C139" s="4" t="s">
        <v>657</v>
      </c>
      <c r="D139" s="71"/>
      <c r="E139" s="222">
        <v>0</v>
      </c>
      <c r="F139" s="221">
        <f t="shared" si="32"/>
        <v>0</v>
      </c>
      <c r="G139" s="228">
        <v>0</v>
      </c>
      <c r="H139" s="232">
        <f t="shared" si="27"/>
        <v>0</v>
      </c>
      <c r="I139" s="48">
        <v>0</v>
      </c>
      <c r="J139" s="232">
        <f t="shared" si="28"/>
        <v>0</v>
      </c>
      <c r="K139" s="48">
        <v>0</v>
      </c>
      <c r="L139" s="232">
        <f t="shared" si="29"/>
        <v>0</v>
      </c>
      <c r="M139" s="228">
        <v>0</v>
      </c>
      <c r="N139" s="232">
        <f t="shared" si="30"/>
        <v>0</v>
      </c>
      <c r="O139" s="44"/>
      <c r="P139" s="302">
        <v>0</v>
      </c>
    </row>
    <row r="140" spans="1:16" x14ac:dyDescent="0.2">
      <c r="A140" s="19">
        <v>41</v>
      </c>
      <c r="B140" s="47">
        <v>456002</v>
      </c>
      <c r="C140" s="47" t="s">
        <v>409</v>
      </c>
      <c r="D140" s="71"/>
      <c r="E140" s="222">
        <v>0</v>
      </c>
      <c r="F140" s="221">
        <f t="shared" si="32"/>
        <v>0</v>
      </c>
      <c r="G140" s="228">
        <v>0</v>
      </c>
      <c r="H140" s="232">
        <f t="shared" si="27"/>
        <v>0</v>
      </c>
      <c r="I140" s="48">
        <v>0</v>
      </c>
      <c r="J140" s="232">
        <f t="shared" si="28"/>
        <v>0</v>
      </c>
      <c r="K140" s="48">
        <v>0</v>
      </c>
      <c r="L140" s="232">
        <f t="shared" si="29"/>
        <v>0</v>
      </c>
      <c r="M140" s="228">
        <v>0</v>
      </c>
      <c r="N140" s="232">
        <f t="shared" si="30"/>
        <v>0</v>
      </c>
      <c r="O140" s="44"/>
      <c r="P140" s="302">
        <v>0</v>
      </c>
    </row>
    <row r="141" spans="1:16" x14ac:dyDescent="0.2">
      <c r="A141" s="19">
        <v>52</v>
      </c>
      <c r="B141" s="47">
        <v>456002</v>
      </c>
      <c r="C141" s="4" t="s">
        <v>410</v>
      </c>
      <c r="D141" s="71"/>
      <c r="E141" s="222">
        <v>0</v>
      </c>
      <c r="F141" s="221">
        <f t="shared" si="32"/>
        <v>0</v>
      </c>
      <c r="G141" s="228">
        <v>0</v>
      </c>
      <c r="H141" s="232">
        <f t="shared" si="27"/>
        <v>0</v>
      </c>
      <c r="I141" s="48">
        <v>0</v>
      </c>
      <c r="J141" s="232">
        <f t="shared" si="28"/>
        <v>0</v>
      </c>
      <c r="K141" s="48">
        <v>0</v>
      </c>
      <c r="L141" s="232">
        <f t="shared" si="29"/>
        <v>0</v>
      </c>
      <c r="M141" s="228">
        <v>0</v>
      </c>
      <c r="N141" s="232">
        <f t="shared" si="30"/>
        <v>0</v>
      </c>
      <c r="O141" s="44"/>
      <c r="P141" s="302">
        <v>0</v>
      </c>
    </row>
    <row r="142" spans="1:16" x14ac:dyDescent="0.2">
      <c r="A142" s="19">
        <v>52</v>
      </c>
      <c r="B142" s="47">
        <v>514001</v>
      </c>
      <c r="C142" s="4" t="s">
        <v>658</v>
      </c>
      <c r="D142" s="66">
        <v>400000</v>
      </c>
      <c r="E142" s="222">
        <v>0</v>
      </c>
      <c r="F142" s="221">
        <f t="shared" si="32"/>
        <v>400000</v>
      </c>
      <c r="G142" s="228">
        <v>0</v>
      </c>
      <c r="H142" s="232">
        <f t="shared" si="27"/>
        <v>400000</v>
      </c>
      <c r="I142" s="48">
        <v>0</v>
      </c>
      <c r="J142" s="232">
        <f t="shared" si="28"/>
        <v>400000</v>
      </c>
      <c r="K142" s="48">
        <v>0</v>
      </c>
      <c r="L142" s="232">
        <f t="shared" si="29"/>
        <v>400000</v>
      </c>
      <c r="M142" s="228">
        <v>0</v>
      </c>
      <c r="N142" s="232">
        <f t="shared" si="30"/>
        <v>400000</v>
      </c>
      <c r="O142" s="44">
        <v>400000</v>
      </c>
      <c r="P142" s="302">
        <f t="shared" si="31"/>
        <v>100</v>
      </c>
    </row>
    <row r="143" spans="1:16" x14ac:dyDescent="0.2">
      <c r="A143" s="19">
        <v>52</v>
      </c>
      <c r="B143" s="47">
        <v>514001</v>
      </c>
      <c r="C143" s="4" t="s">
        <v>576</v>
      </c>
      <c r="D143" s="71"/>
      <c r="E143" s="220">
        <v>706317</v>
      </c>
      <c r="F143" s="221">
        <f t="shared" si="32"/>
        <v>706317</v>
      </c>
      <c r="G143" s="228">
        <v>0</v>
      </c>
      <c r="H143" s="232">
        <f t="shared" si="27"/>
        <v>706317</v>
      </c>
      <c r="I143" s="48">
        <v>0</v>
      </c>
      <c r="J143" s="232">
        <f t="shared" si="28"/>
        <v>706317</v>
      </c>
      <c r="K143" s="48">
        <v>0</v>
      </c>
      <c r="L143" s="232">
        <f t="shared" si="29"/>
        <v>706317</v>
      </c>
      <c r="M143" s="228">
        <v>0</v>
      </c>
      <c r="N143" s="232">
        <f t="shared" si="30"/>
        <v>706317</v>
      </c>
      <c r="O143" s="44">
        <v>706318</v>
      </c>
      <c r="P143" s="302">
        <f t="shared" si="31"/>
        <v>100.00014157948908</v>
      </c>
    </row>
    <row r="144" spans="1:16" x14ac:dyDescent="0.2">
      <c r="A144" s="19">
        <v>52</v>
      </c>
      <c r="B144" s="47">
        <v>514002</v>
      </c>
      <c r="C144" s="4" t="s">
        <v>530</v>
      </c>
      <c r="D144" s="71"/>
      <c r="E144" s="222">
        <v>0</v>
      </c>
      <c r="F144" s="221">
        <f t="shared" si="32"/>
        <v>0</v>
      </c>
      <c r="G144" s="228">
        <v>0</v>
      </c>
      <c r="H144" s="232">
        <f t="shared" si="27"/>
        <v>0</v>
      </c>
      <c r="I144" s="48">
        <v>0</v>
      </c>
      <c r="J144" s="232">
        <f t="shared" si="28"/>
        <v>0</v>
      </c>
      <c r="K144" s="48">
        <v>0</v>
      </c>
      <c r="L144" s="232">
        <f t="shared" si="29"/>
        <v>0</v>
      </c>
      <c r="M144" s="228">
        <v>0</v>
      </c>
      <c r="N144" s="232">
        <f t="shared" si="30"/>
        <v>0</v>
      </c>
      <c r="O144" s="44"/>
      <c r="P144" s="302"/>
    </row>
    <row r="145" spans="1:16" ht="13.5" customHeight="1" x14ac:dyDescent="0.2">
      <c r="A145" s="31"/>
      <c r="B145" s="55"/>
      <c r="C145" s="54"/>
      <c r="D145" s="50"/>
      <c r="E145" s="50"/>
    </row>
    <row r="146" spans="1:16" ht="17.25" customHeight="1" thickBot="1" x14ac:dyDescent="0.25">
      <c r="B146" s="6"/>
      <c r="C146" s="6"/>
      <c r="D146" s="40" t="s">
        <v>478</v>
      </c>
      <c r="E146" s="39" t="s">
        <v>478</v>
      </c>
      <c r="F146" s="39" t="s">
        <v>478</v>
      </c>
      <c r="L146" s="40" t="s">
        <v>478</v>
      </c>
      <c r="M146" s="40" t="s">
        <v>478</v>
      </c>
      <c r="N146" s="40" t="s">
        <v>478</v>
      </c>
      <c r="O146" s="40" t="s">
        <v>478</v>
      </c>
      <c r="P146" s="40"/>
    </row>
    <row r="147" spans="1:16" s="133" customFormat="1" ht="33.75" x14ac:dyDescent="0.2">
      <c r="B147" s="145"/>
      <c r="C147" s="146" t="s">
        <v>242</v>
      </c>
      <c r="D147" s="205" t="s">
        <v>572</v>
      </c>
      <c r="E147" s="137" t="s">
        <v>574</v>
      </c>
      <c r="F147" s="137" t="s">
        <v>575</v>
      </c>
      <c r="G147" s="137" t="s">
        <v>588</v>
      </c>
      <c r="H147" s="137" t="s">
        <v>589</v>
      </c>
      <c r="I147" s="137" t="s">
        <v>597</v>
      </c>
      <c r="J147" s="137" t="s">
        <v>598</v>
      </c>
      <c r="K147" s="273" t="s">
        <v>619</v>
      </c>
      <c r="L147" s="137" t="s">
        <v>620</v>
      </c>
      <c r="M147" s="273" t="s">
        <v>662</v>
      </c>
      <c r="N147" s="137" t="s">
        <v>663</v>
      </c>
      <c r="O147" s="273" t="s">
        <v>674</v>
      </c>
      <c r="P147" s="319" t="s">
        <v>675</v>
      </c>
    </row>
    <row r="148" spans="1:16" x14ac:dyDescent="0.2">
      <c r="B148" s="6"/>
      <c r="C148" s="196" t="s">
        <v>38</v>
      </c>
      <c r="D148" s="68">
        <f t="shared" ref="D148:E148" si="33">D92</f>
        <v>12076006</v>
      </c>
      <c r="E148" s="52">
        <f t="shared" si="33"/>
        <v>712542</v>
      </c>
      <c r="F148" s="52">
        <f>D148+E148</f>
        <v>12788548</v>
      </c>
      <c r="G148" s="109">
        <f>G92</f>
        <v>485805</v>
      </c>
      <c r="H148" s="109">
        <f>F148+G148</f>
        <v>13274353</v>
      </c>
      <c r="I148" s="52">
        <f>I92</f>
        <v>142500</v>
      </c>
      <c r="J148" s="235">
        <f>H148+I148</f>
        <v>13416853</v>
      </c>
      <c r="K148" s="44">
        <f>K92</f>
        <v>982717</v>
      </c>
      <c r="L148" s="233">
        <f>J148+K148</f>
        <v>14399570</v>
      </c>
      <c r="M148" s="49">
        <f>M92</f>
        <v>1011043</v>
      </c>
      <c r="N148" s="233">
        <f>L148+M148</f>
        <v>15410613</v>
      </c>
      <c r="O148" s="43">
        <f>O92</f>
        <v>15397032</v>
      </c>
      <c r="P148" s="300">
        <f>O148/N148*100</f>
        <v>99.911872421947137</v>
      </c>
    </row>
    <row r="149" spans="1:16" x14ac:dyDescent="0.2">
      <c r="B149" s="6"/>
      <c r="C149" s="61" t="s">
        <v>27</v>
      </c>
      <c r="D149" s="68">
        <f t="shared" ref="D149:E149" si="34">D119</f>
        <v>5294958</v>
      </c>
      <c r="E149" s="194">
        <f t="shared" si="34"/>
        <v>-500000</v>
      </c>
      <c r="F149" s="52">
        <f t="shared" ref="F149:F153" si="35">D149+E149</f>
        <v>4794958</v>
      </c>
      <c r="G149" s="238">
        <f>G119</f>
        <v>0</v>
      </c>
      <c r="H149" s="109">
        <f t="shared" ref="H149:H153" si="36">F149+G149</f>
        <v>4794958</v>
      </c>
      <c r="I149" s="52">
        <f>I119</f>
        <v>64879</v>
      </c>
      <c r="J149" s="235">
        <f t="shared" ref="J149:J153" si="37">H149+I149</f>
        <v>4859837</v>
      </c>
      <c r="K149" s="44">
        <f>K119</f>
        <v>-1210521</v>
      </c>
      <c r="L149" s="233">
        <f t="shared" ref="L149:L153" si="38">J149+K149</f>
        <v>3649316</v>
      </c>
      <c r="M149" s="228">
        <v>0</v>
      </c>
      <c r="N149" s="233">
        <f t="shared" ref="N149:N153" si="39">L149+M149</f>
        <v>3649316</v>
      </c>
      <c r="O149" s="43">
        <f>O119</f>
        <v>3859631</v>
      </c>
      <c r="P149" s="300">
        <f t="shared" ref="P149:P153" si="40">O149/N149*100</f>
        <v>105.76313479019082</v>
      </c>
    </row>
    <row r="150" spans="1:16" x14ac:dyDescent="0.2">
      <c r="B150" s="6"/>
      <c r="C150" s="61" t="s">
        <v>33</v>
      </c>
      <c r="D150" s="68">
        <f t="shared" ref="D150:E150" si="41">D123</f>
        <v>400000</v>
      </c>
      <c r="E150" s="194">
        <f t="shared" si="41"/>
        <v>1028892</v>
      </c>
      <c r="F150" s="52">
        <f t="shared" si="35"/>
        <v>1428892</v>
      </c>
      <c r="G150" s="238">
        <f t="shared" ref="G150:G151" si="42">G120</f>
        <v>0</v>
      </c>
      <c r="H150" s="109">
        <f t="shared" si="36"/>
        <v>1428892</v>
      </c>
      <c r="I150" s="52">
        <f>I123</f>
        <v>1166996</v>
      </c>
      <c r="J150" s="235">
        <f t="shared" si="37"/>
        <v>2595888</v>
      </c>
      <c r="K150" s="44">
        <f>K123</f>
        <v>35000</v>
      </c>
      <c r="L150" s="233">
        <f t="shared" si="38"/>
        <v>2630888</v>
      </c>
      <c r="M150" s="228">
        <v>0</v>
      </c>
      <c r="N150" s="233">
        <f t="shared" si="39"/>
        <v>2630888</v>
      </c>
      <c r="O150" s="43">
        <f>O123</f>
        <v>2728139</v>
      </c>
      <c r="P150" s="300">
        <f t="shared" si="40"/>
        <v>103.69650855528627</v>
      </c>
    </row>
    <row r="151" spans="1:16" x14ac:dyDescent="0.2">
      <c r="B151" s="6"/>
      <c r="C151" s="61" t="s">
        <v>659</v>
      </c>
      <c r="D151" s="68"/>
      <c r="E151" s="194"/>
      <c r="F151" s="52">
        <f t="shared" si="35"/>
        <v>0</v>
      </c>
      <c r="G151" s="238">
        <f t="shared" si="42"/>
        <v>0</v>
      </c>
      <c r="H151" s="109">
        <f t="shared" si="36"/>
        <v>0</v>
      </c>
      <c r="I151" s="52">
        <v>0</v>
      </c>
      <c r="J151" s="235">
        <f t="shared" si="37"/>
        <v>0</v>
      </c>
      <c r="K151" s="44"/>
      <c r="L151" s="233">
        <f t="shared" si="38"/>
        <v>0</v>
      </c>
      <c r="M151" s="228">
        <v>0</v>
      </c>
      <c r="N151" s="233">
        <f t="shared" si="39"/>
        <v>0</v>
      </c>
      <c r="O151" s="45"/>
      <c r="P151" s="300">
        <v>0</v>
      </c>
    </row>
    <row r="152" spans="1:16" x14ac:dyDescent="0.2">
      <c r="B152" s="6"/>
      <c r="C152" s="61" t="s">
        <v>40</v>
      </c>
      <c r="D152" s="68">
        <v>688259</v>
      </c>
      <c r="E152" s="194">
        <v>0</v>
      </c>
      <c r="F152" s="52">
        <f t="shared" si="35"/>
        <v>688259</v>
      </c>
      <c r="G152" s="238"/>
      <c r="H152" s="109">
        <f t="shared" si="36"/>
        <v>688259</v>
      </c>
      <c r="I152" s="52">
        <v>0</v>
      </c>
      <c r="J152" s="235">
        <f t="shared" si="37"/>
        <v>688259</v>
      </c>
      <c r="K152" s="44">
        <v>0</v>
      </c>
      <c r="L152" s="233">
        <f t="shared" si="38"/>
        <v>688259</v>
      </c>
      <c r="M152" s="228">
        <v>0</v>
      </c>
      <c r="N152" s="233">
        <f t="shared" si="39"/>
        <v>688259</v>
      </c>
      <c r="O152" s="44">
        <v>798143</v>
      </c>
      <c r="P152" s="300">
        <f t="shared" si="40"/>
        <v>115.96550135922669</v>
      </c>
    </row>
    <row r="153" spans="1:16" ht="13.5" thickBot="1" x14ac:dyDescent="0.25">
      <c r="B153" s="6"/>
      <c r="C153" s="62" t="s">
        <v>41</v>
      </c>
      <c r="D153" s="72">
        <f t="shared" ref="D153" si="43">SUM(D148:D152)</f>
        <v>18459223</v>
      </c>
      <c r="E153" s="195">
        <f>SUM(E148:E152)</f>
        <v>1241434</v>
      </c>
      <c r="F153" s="52">
        <f t="shared" si="35"/>
        <v>19700657</v>
      </c>
      <c r="G153" s="109">
        <f>SUM(G148:G152)</f>
        <v>485805</v>
      </c>
      <c r="H153" s="109">
        <f t="shared" si="36"/>
        <v>20186462</v>
      </c>
      <c r="I153" s="109">
        <f>SUM(I148:I152)</f>
        <v>1374375</v>
      </c>
      <c r="J153" s="235">
        <f t="shared" si="37"/>
        <v>21560837</v>
      </c>
      <c r="K153" s="44">
        <f>SUM(K148:K152)</f>
        <v>-192804</v>
      </c>
      <c r="L153" s="233">
        <f t="shared" si="38"/>
        <v>21368033</v>
      </c>
      <c r="M153" s="46">
        <f>SUM(M148:M152)</f>
        <v>1011043</v>
      </c>
      <c r="N153" s="233">
        <f t="shared" si="39"/>
        <v>22379076</v>
      </c>
      <c r="O153" s="43">
        <f>SUM(O148:O152)</f>
        <v>22782945</v>
      </c>
      <c r="P153" s="300">
        <f t="shared" si="40"/>
        <v>101.80467236448905</v>
      </c>
    </row>
    <row r="154" spans="1:16" x14ac:dyDescent="0.2">
      <c r="B154" s="6"/>
      <c r="C154" s="6"/>
      <c r="D154" s="1"/>
    </row>
    <row r="155" spans="1:16" x14ac:dyDescent="0.2">
      <c r="B155" s="51"/>
      <c r="C155" s="51"/>
      <c r="D155" s="1"/>
    </row>
    <row r="156" spans="1:16" x14ac:dyDescent="0.2">
      <c r="B156" s="51"/>
      <c r="C156" s="51"/>
      <c r="D156" s="1"/>
    </row>
    <row r="157" spans="1:16" x14ac:dyDescent="0.2">
      <c r="B157" s="51"/>
      <c r="C157" s="51"/>
      <c r="D157" s="1"/>
    </row>
    <row r="158" spans="1:16" x14ac:dyDescent="0.2">
      <c r="B158" s="51"/>
      <c r="C158" s="51"/>
      <c r="D158" s="1"/>
    </row>
    <row r="159" spans="1:16" x14ac:dyDescent="0.2">
      <c r="B159" s="51"/>
      <c r="C159" s="51"/>
      <c r="D159" s="1"/>
    </row>
    <row r="160" spans="1:16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  <row r="253" spans="4:4" x14ac:dyDescent="0.2">
      <c r="D253" s="1"/>
    </row>
    <row r="254" spans="4:4" x14ac:dyDescent="0.2">
      <c r="D254" s="1"/>
    </row>
    <row r="255" spans="4:4" x14ac:dyDescent="0.2">
      <c r="D255" s="1"/>
    </row>
    <row r="256" spans="4:4" x14ac:dyDescent="0.2">
      <c r="D256" s="1"/>
    </row>
    <row r="257" spans="4:4" x14ac:dyDescent="0.2">
      <c r="D257" s="1"/>
    </row>
    <row r="258" spans="4:4" x14ac:dyDescent="0.2">
      <c r="D258" s="1"/>
    </row>
    <row r="259" spans="4:4" x14ac:dyDescent="0.2">
      <c r="D259" s="1"/>
    </row>
    <row r="260" spans="4:4" x14ac:dyDescent="0.2">
      <c r="D260" s="1"/>
    </row>
    <row r="261" spans="4:4" x14ac:dyDescent="0.2">
      <c r="D261" s="1"/>
    </row>
    <row r="262" spans="4:4" x14ac:dyDescent="0.2">
      <c r="D262" s="1"/>
    </row>
    <row r="263" spans="4:4" x14ac:dyDescent="0.2">
      <c r="D263" s="1"/>
    </row>
    <row r="264" spans="4:4" x14ac:dyDescent="0.2">
      <c r="D264" s="1"/>
    </row>
    <row r="265" spans="4:4" x14ac:dyDescent="0.2">
      <c r="D265" s="1"/>
    </row>
    <row r="266" spans="4:4" x14ac:dyDescent="0.2">
      <c r="D266" s="1"/>
    </row>
    <row r="267" spans="4:4" x14ac:dyDescent="0.2">
      <c r="D267" s="1"/>
    </row>
    <row r="268" spans="4:4" x14ac:dyDescent="0.2">
      <c r="D268" s="1"/>
    </row>
    <row r="269" spans="4:4" x14ac:dyDescent="0.2">
      <c r="D269" s="1"/>
    </row>
    <row r="270" spans="4:4" x14ac:dyDescent="0.2">
      <c r="D270" s="1"/>
    </row>
    <row r="271" spans="4:4" x14ac:dyDescent="0.2">
      <c r="D271" s="1"/>
    </row>
    <row r="272" spans="4:4" x14ac:dyDescent="0.2">
      <c r="D272" s="1"/>
    </row>
    <row r="273" spans="4:4" x14ac:dyDescent="0.2">
      <c r="D273" s="1"/>
    </row>
    <row r="274" spans="4:4" x14ac:dyDescent="0.2">
      <c r="D274" s="1"/>
    </row>
    <row r="275" spans="4:4" x14ac:dyDescent="0.2">
      <c r="D275" s="1"/>
    </row>
    <row r="276" spans="4:4" x14ac:dyDescent="0.2">
      <c r="D276" s="1"/>
    </row>
    <row r="277" spans="4:4" x14ac:dyDescent="0.2">
      <c r="D277" s="1"/>
    </row>
    <row r="278" spans="4:4" x14ac:dyDescent="0.2">
      <c r="D278" s="1"/>
    </row>
    <row r="279" spans="4:4" x14ac:dyDescent="0.2">
      <c r="D279" s="1"/>
    </row>
    <row r="280" spans="4:4" x14ac:dyDescent="0.2">
      <c r="D280" s="1"/>
    </row>
    <row r="281" spans="4:4" x14ac:dyDescent="0.2">
      <c r="D281" s="1"/>
    </row>
    <row r="282" spans="4:4" x14ac:dyDescent="0.2">
      <c r="D282" s="1"/>
    </row>
    <row r="283" spans="4:4" x14ac:dyDescent="0.2">
      <c r="D283" s="1"/>
    </row>
    <row r="284" spans="4:4" x14ac:dyDescent="0.2">
      <c r="D284" s="1"/>
    </row>
    <row r="285" spans="4:4" x14ac:dyDescent="0.2">
      <c r="D285" s="1"/>
    </row>
    <row r="286" spans="4:4" x14ac:dyDescent="0.2">
      <c r="D286" s="1"/>
    </row>
    <row r="287" spans="4:4" x14ac:dyDescent="0.2">
      <c r="D287" s="1"/>
    </row>
    <row r="288" spans="4:4" x14ac:dyDescent="0.2">
      <c r="D288" s="1"/>
    </row>
    <row r="289" spans="4:4" x14ac:dyDescent="0.2">
      <c r="D289" s="1"/>
    </row>
    <row r="290" spans="4:4" x14ac:dyDescent="0.2">
      <c r="D290" s="1"/>
    </row>
    <row r="291" spans="4:4" x14ac:dyDescent="0.2">
      <c r="D291" s="1"/>
    </row>
    <row r="292" spans="4:4" x14ac:dyDescent="0.2">
      <c r="D292" s="1"/>
    </row>
    <row r="293" spans="4:4" x14ac:dyDescent="0.2">
      <c r="D293" s="1"/>
    </row>
    <row r="294" spans="4:4" x14ac:dyDescent="0.2">
      <c r="D294" s="1"/>
    </row>
    <row r="295" spans="4:4" x14ac:dyDescent="0.2">
      <c r="D295" s="1"/>
    </row>
    <row r="296" spans="4:4" x14ac:dyDescent="0.2">
      <c r="D296" s="1"/>
    </row>
    <row r="297" spans="4:4" x14ac:dyDescent="0.2">
      <c r="D297" s="1"/>
    </row>
    <row r="298" spans="4:4" x14ac:dyDescent="0.2">
      <c r="D298" s="1"/>
    </row>
    <row r="299" spans="4:4" x14ac:dyDescent="0.2">
      <c r="D299" s="1"/>
    </row>
    <row r="300" spans="4:4" x14ac:dyDescent="0.2">
      <c r="D300" s="1"/>
    </row>
    <row r="301" spans="4:4" x14ac:dyDescent="0.2">
      <c r="D301" s="1"/>
    </row>
    <row r="302" spans="4:4" x14ac:dyDescent="0.2">
      <c r="D302" s="1"/>
    </row>
    <row r="303" spans="4:4" x14ac:dyDescent="0.2">
      <c r="D303" s="1"/>
    </row>
    <row r="304" spans="4:4" x14ac:dyDescent="0.2">
      <c r="D304" s="1"/>
    </row>
    <row r="305" spans="4:4" x14ac:dyDescent="0.2">
      <c r="D305" s="1"/>
    </row>
    <row r="306" spans="4:4" x14ac:dyDescent="0.2">
      <c r="D306" s="1"/>
    </row>
    <row r="307" spans="4:4" x14ac:dyDescent="0.2">
      <c r="D307" s="1"/>
    </row>
    <row r="308" spans="4:4" x14ac:dyDescent="0.2">
      <c r="D308" s="1"/>
    </row>
    <row r="309" spans="4:4" x14ac:dyDescent="0.2">
      <c r="D309" s="1"/>
    </row>
    <row r="310" spans="4:4" x14ac:dyDescent="0.2">
      <c r="D310" s="1"/>
    </row>
    <row r="311" spans="4:4" x14ac:dyDescent="0.2">
      <c r="D311" s="1"/>
    </row>
    <row r="312" spans="4:4" x14ac:dyDescent="0.2">
      <c r="D312" s="1"/>
    </row>
    <row r="313" spans="4:4" x14ac:dyDescent="0.2">
      <c r="D313" s="1"/>
    </row>
    <row r="314" spans="4:4" x14ac:dyDescent="0.2">
      <c r="D314" s="1"/>
    </row>
    <row r="315" spans="4:4" x14ac:dyDescent="0.2">
      <c r="D315" s="1"/>
    </row>
    <row r="316" spans="4:4" x14ac:dyDescent="0.2">
      <c r="D316" s="1"/>
    </row>
    <row r="317" spans="4:4" x14ac:dyDescent="0.2">
      <c r="D317" s="1"/>
    </row>
    <row r="318" spans="4:4" x14ac:dyDescent="0.2">
      <c r="D318" s="1"/>
    </row>
    <row r="319" spans="4:4" x14ac:dyDescent="0.2">
      <c r="D319" s="1"/>
    </row>
    <row r="320" spans="4:4" x14ac:dyDescent="0.2">
      <c r="D320" s="1"/>
    </row>
    <row r="321" spans="4:4" x14ac:dyDescent="0.2">
      <c r="D321" s="1"/>
    </row>
    <row r="322" spans="4:4" x14ac:dyDescent="0.2">
      <c r="D322" s="1"/>
    </row>
    <row r="323" spans="4:4" x14ac:dyDescent="0.2">
      <c r="D323" s="1"/>
    </row>
    <row r="324" spans="4:4" x14ac:dyDescent="0.2">
      <c r="D324" s="1"/>
    </row>
    <row r="325" spans="4:4" x14ac:dyDescent="0.2">
      <c r="D325" s="1"/>
    </row>
    <row r="326" spans="4:4" x14ac:dyDescent="0.2">
      <c r="D326" s="1"/>
    </row>
    <row r="327" spans="4:4" x14ac:dyDescent="0.2">
      <c r="D327" s="1"/>
    </row>
    <row r="328" spans="4:4" x14ac:dyDescent="0.2">
      <c r="D328" s="1"/>
    </row>
    <row r="329" spans="4:4" x14ac:dyDescent="0.2">
      <c r="D329" s="1"/>
    </row>
    <row r="330" spans="4:4" x14ac:dyDescent="0.2">
      <c r="D330" s="1"/>
    </row>
    <row r="331" spans="4:4" x14ac:dyDescent="0.2">
      <c r="D331" s="1"/>
    </row>
    <row r="332" spans="4:4" x14ac:dyDescent="0.2">
      <c r="D332" s="1"/>
    </row>
    <row r="333" spans="4:4" x14ac:dyDescent="0.2">
      <c r="D333" s="1"/>
    </row>
    <row r="334" spans="4:4" x14ac:dyDescent="0.2">
      <c r="D334" s="1"/>
    </row>
    <row r="335" spans="4:4" x14ac:dyDescent="0.2">
      <c r="D335" s="1"/>
    </row>
    <row r="336" spans="4:4" x14ac:dyDescent="0.2">
      <c r="D336" s="1"/>
    </row>
    <row r="337" spans="4:4" x14ac:dyDescent="0.2">
      <c r="D337" s="1"/>
    </row>
    <row r="338" spans="4:4" x14ac:dyDescent="0.2">
      <c r="D338" s="1"/>
    </row>
    <row r="339" spans="4:4" x14ac:dyDescent="0.2">
      <c r="D339" s="1"/>
    </row>
    <row r="340" spans="4:4" x14ac:dyDescent="0.2">
      <c r="D340" s="1"/>
    </row>
    <row r="341" spans="4:4" x14ac:dyDescent="0.2">
      <c r="D341" s="1"/>
    </row>
    <row r="342" spans="4:4" x14ac:dyDescent="0.2">
      <c r="D342" s="1"/>
    </row>
    <row r="343" spans="4:4" x14ac:dyDescent="0.2">
      <c r="D343" s="1"/>
    </row>
    <row r="344" spans="4:4" x14ac:dyDescent="0.2">
      <c r="D344" s="1"/>
    </row>
    <row r="345" spans="4:4" x14ac:dyDescent="0.2">
      <c r="D345" s="1"/>
    </row>
    <row r="346" spans="4:4" x14ac:dyDescent="0.2">
      <c r="D346" s="1"/>
    </row>
    <row r="347" spans="4:4" x14ac:dyDescent="0.2">
      <c r="D347" s="1"/>
    </row>
    <row r="348" spans="4:4" x14ac:dyDescent="0.2">
      <c r="D348" s="1"/>
    </row>
    <row r="349" spans="4:4" x14ac:dyDescent="0.2">
      <c r="D349" s="1"/>
    </row>
    <row r="350" spans="4:4" x14ac:dyDescent="0.2">
      <c r="D350" s="1"/>
    </row>
    <row r="351" spans="4:4" x14ac:dyDescent="0.2">
      <c r="D351" s="1"/>
    </row>
    <row r="352" spans="4:4" x14ac:dyDescent="0.2">
      <c r="D352" s="1"/>
    </row>
    <row r="353" spans="4:4" x14ac:dyDescent="0.2">
      <c r="D353" s="1"/>
    </row>
    <row r="354" spans="4:4" x14ac:dyDescent="0.2">
      <c r="D354" s="1"/>
    </row>
    <row r="355" spans="4:4" x14ac:dyDescent="0.2">
      <c r="D355" s="1"/>
    </row>
    <row r="356" spans="4:4" x14ac:dyDescent="0.2">
      <c r="D356" s="1"/>
    </row>
    <row r="357" spans="4:4" x14ac:dyDescent="0.2">
      <c r="D357" s="1"/>
    </row>
    <row r="358" spans="4:4" x14ac:dyDescent="0.2">
      <c r="D358" s="1"/>
    </row>
    <row r="359" spans="4:4" x14ac:dyDescent="0.2">
      <c r="D359" s="1"/>
    </row>
    <row r="360" spans="4:4" x14ac:dyDescent="0.2">
      <c r="D360" s="1"/>
    </row>
    <row r="361" spans="4:4" x14ac:dyDescent="0.2">
      <c r="D361" s="1"/>
    </row>
    <row r="362" spans="4:4" x14ac:dyDescent="0.2">
      <c r="D362" s="1"/>
    </row>
    <row r="363" spans="4:4" x14ac:dyDescent="0.2">
      <c r="D363" s="1"/>
    </row>
    <row r="364" spans="4:4" x14ac:dyDescent="0.2">
      <c r="D364" s="1"/>
    </row>
    <row r="365" spans="4:4" x14ac:dyDescent="0.2">
      <c r="D365" s="1"/>
    </row>
    <row r="366" spans="4:4" x14ac:dyDescent="0.2">
      <c r="D366" s="1"/>
    </row>
    <row r="367" spans="4:4" x14ac:dyDescent="0.2">
      <c r="D367" s="1"/>
    </row>
    <row r="368" spans="4:4" x14ac:dyDescent="0.2">
      <c r="D368" s="1"/>
    </row>
    <row r="369" spans="4:4" x14ac:dyDescent="0.2">
      <c r="D369" s="1"/>
    </row>
    <row r="370" spans="4:4" x14ac:dyDescent="0.2">
      <c r="D370" s="1"/>
    </row>
    <row r="371" spans="4:4" x14ac:dyDescent="0.2">
      <c r="D371" s="1"/>
    </row>
    <row r="372" spans="4:4" x14ac:dyDescent="0.2">
      <c r="D372" s="1"/>
    </row>
    <row r="373" spans="4:4" x14ac:dyDescent="0.2">
      <c r="D373" s="1"/>
    </row>
    <row r="374" spans="4:4" x14ac:dyDescent="0.2">
      <c r="D374" s="1"/>
    </row>
    <row r="375" spans="4:4" x14ac:dyDescent="0.2">
      <c r="D375" s="1"/>
    </row>
    <row r="376" spans="4:4" x14ac:dyDescent="0.2">
      <c r="D376" s="1"/>
    </row>
    <row r="377" spans="4:4" x14ac:dyDescent="0.2">
      <c r="D377" s="1"/>
    </row>
    <row r="378" spans="4:4" x14ac:dyDescent="0.2">
      <c r="D378" s="1"/>
    </row>
    <row r="379" spans="4:4" x14ac:dyDescent="0.2">
      <c r="D379" s="1"/>
    </row>
    <row r="380" spans="4:4" x14ac:dyDescent="0.2">
      <c r="D380" s="1"/>
    </row>
    <row r="381" spans="4:4" x14ac:dyDescent="0.2">
      <c r="D381" s="1"/>
    </row>
    <row r="382" spans="4:4" x14ac:dyDescent="0.2">
      <c r="D382" s="1"/>
    </row>
    <row r="383" spans="4:4" x14ac:dyDescent="0.2">
      <c r="D383" s="1"/>
    </row>
    <row r="384" spans="4:4" x14ac:dyDescent="0.2">
      <c r="D384" s="1"/>
    </row>
    <row r="385" spans="4:4" x14ac:dyDescent="0.2">
      <c r="D385" s="1"/>
    </row>
    <row r="386" spans="4:4" x14ac:dyDescent="0.2">
      <c r="D386" s="1"/>
    </row>
    <row r="387" spans="4:4" x14ac:dyDescent="0.2">
      <c r="D387" s="1"/>
    </row>
    <row r="388" spans="4:4" x14ac:dyDescent="0.2">
      <c r="D388" s="1"/>
    </row>
    <row r="389" spans="4:4" x14ac:dyDescent="0.2">
      <c r="D389" s="1"/>
    </row>
    <row r="390" spans="4:4" x14ac:dyDescent="0.2">
      <c r="D390" s="1"/>
    </row>
    <row r="391" spans="4:4" x14ac:dyDescent="0.2">
      <c r="D391" s="1"/>
    </row>
    <row r="392" spans="4:4" x14ac:dyDescent="0.2">
      <c r="D392" s="1"/>
    </row>
    <row r="393" spans="4:4" x14ac:dyDescent="0.2">
      <c r="D393" s="1"/>
    </row>
    <row r="394" spans="4:4" x14ac:dyDescent="0.2">
      <c r="D394" s="1"/>
    </row>
    <row r="395" spans="4:4" x14ac:dyDescent="0.2">
      <c r="D395" s="1"/>
    </row>
    <row r="396" spans="4:4" x14ac:dyDescent="0.2">
      <c r="D396" s="1"/>
    </row>
    <row r="397" spans="4:4" x14ac:dyDescent="0.2">
      <c r="D397" s="1"/>
    </row>
    <row r="398" spans="4:4" x14ac:dyDescent="0.2">
      <c r="D398" s="1"/>
    </row>
    <row r="399" spans="4:4" x14ac:dyDescent="0.2">
      <c r="D399" s="1"/>
    </row>
    <row r="400" spans="4:4" x14ac:dyDescent="0.2">
      <c r="D400" s="1"/>
    </row>
    <row r="401" spans="4:4" x14ac:dyDescent="0.2">
      <c r="D401" s="1"/>
    </row>
    <row r="402" spans="4:4" x14ac:dyDescent="0.2">
      <c r="D402" s="1"/>
    </row>
    <row r="403" spans="4:4" x14ac:dyDescent="0.2">
      <c r="D403" s="1"/>
    </row>
    <row r="404" spans="4:4" x14ac:dyDescent="0.2">
      <c r="D404" s="1"/>
    </row>
    <row r="405" spans="4:4" x14ac:dyDescent="0.2">
      <c r="D405" s="1"/>
    </row>
    <row r="406" spans="4:4" x14ac:dyDescent="0.2">
      <c r="D406" s="1"/>
    </row>
    <row r="407" spans="4:4" x14ac:dyDescent="0.2">
      <c r="D407" s="1"/>
    </row>
    <row r="408" spans="4:4" x14ac:dyDescent="0.2">
      <c r="D408" s="1"/>
    </row>
    <row r="409" spans="4:4" x14ac:dyDescent="0.2">
      <c r="D409" s="1"/>
    </row>
    <row r="410" spans="4:4" x14ac:dyDescent="0.2">
      <c r="D410" s="1"/>
    </row>
    <row r="411" spans="4:4" x14ac:dyDescent="0.2">
      <c r="D411" s="1"/>
    </row>
    <row r="412" spans="4:4" x14ac:dyDescent="0.2">
      <c r="D412" s="1"/>
    </row>
    <row r="413" spans="4:4" x14ac:dyDescent="0.2">
      <c r="D413" s="1"/>
    </row>
    <row r="414" spans="4:4" x14ac:dyDescent="0.2">
      <c r="D414" s="1"/>
    </row>
    <row r="415" spans="4:4" x14ac:dyDescent="0.2">
      <c r="D415" s="1"/>
    </row>
    <row r="416" spans="4:4" x14ac:dyDescent="0.2">
      <c r="D416" s="1"/>
    </row>
    <row r="417" spans="4:4" x14ac:dyDescent="0.2">
      <c r="D417" s="1"/>
    </row>
    <row r="418" spans="4:4" x14ac:dyDescent="0.2">
      <c r="D418" s="1"/>
    </row>
    <row r="419" spans="4:4" x14ac:dyDescent="0.2">
      <c r="D419" s="1"/>
    </row>
    <row r="420" spans="4:4" x14ac:dyDescent="0.2">
      <c r="D420" s="1"/>
    </row>
    <row r="421" spans="4:4" x14ac:dyDescent="0.2">
      <c r="D421" s="1"/>
    </row>
    <row r="422" spans="4:4" x14ac:dyDescent="0.2">
      <c r="D422" s="1"/>
    </row>
    <row r="423" spans="4:4" x14ac:dyDescent="0.2">
      <c r="D423" s="1"/>
    </row>
    <row r="424" spans="4:4" x14ac:dyDescent="0.2">
      <c r="D424" s="1"/>
    </row>
    <row r="425" spans="4:4" x14ac:dyDescent="0.2">
      <c r="D425" s="1"/>
    </row>
    <row r="426" spans="4:4" x14ac:dyDescent="0.2">
      <c r="D426" s="1"/>
    </row>
    <row r="427" spans="4:4" x14ac:dyDescent="0.2">
      <c r="D427" s="1"/>
    </row>
    <row r="428" spans="4:4" x14ac:dyDescent="0.2">
      <c r="D428" s="1"/>
    </row>
    <row r="429" spans="4:4" x14ac:dyDescent="0.2">
      <c r="D429" s="1"/>
    </row>
    <row r="430" spans="4:4" x14ac:dyDescent="0.2">
      <c r="D430" s="1"/>
    </row>
    <row r="431" spans="4:4" x14ac:dyDescent="0.2">
      <c r="D431" s="1"/>
    </row>
    <row r="432" spans="4:4" x14ac:dyDescent="0.2">
      <c r="D432" s="1"/>
    </row>
    <row r="433" spans="4:4" x14ac:dyDescent="0.2">
      <c r="D433" s="1"/>
    </row>
    <row r="434" spans="4:4" x14ac:dyDescent="0.2">
      <c r="D434" s="1"/>
    </row>
    <row r="435" spans="4:4" x14ac:dyDescent="0.2">
      <c r="D435" s="1"/>
    </row>
    <row r="436" spans="4:4" x14ac:dyDescent="0.2">
      <c r="D436" s="1"/>
    </row>
    <row r="437" spans="4:4" x14ac:dyDescent="0.2">
      <c r="D437" s="1"/>
    </row>
    <row r="438" spans="4:4" x14ac:dyDescent="0.2">
      <c r="D438" s="1"/>
    </row>
    <row r="439" spans="4:4" x14ac:dyDescent="0.2">
      <c r="D439" s="1"/>
    </row>
    <row r="440" spans="4:4" x14ac:dyDescent="0.2">
      <c r="D440" s="1"/>
    </row>
    <row r="441" spans="4:4" x14ac:dyDescent="0.2">
      <c r="D441" s="1"/>
    </row>
    <row r="442" spans="4:4" x14ac:dyDescent="0.2">
      <c r="D442" s="1"/>
    </row>
    <row r="443" spans="4:4" x14ac:dyDescent="0.2">
      <c r="D443" s="1"/>
    </row>
    <row r="444" spans="4:4" x14ac:dyDescent="0.2">
      <c r="D444" s="1"/>
    </row>
    <row r="445" spans="4:4" x14ac:dyDescent="0.2">
      <c r="D445" s="1"/>
    </row>
    <row r="446" spans="4:4" x14ac:dyDescent="0.2">
      <c r="D446" s="1"/>
    </row>
    <row r="447" spans="4:4" x14ac:dyDescent="0.2">
      <c r="D447" s="1"/>
    </row>
    <row r="448" spans="4:4" x14ac:dyDescent="0.2">
      <c r="D448" s="1"/>
    </row>
    <row r="449" spans="4:4" x14ac:dyDescent="0.2">
      <c r="D449" s="1"/>
    </row>
    <row r="450" spans="4:4" x14ac:dyDescent="0.2">
      <c r="D450" s="1"/>
    </row>
    <row r="451" spans="4:4" x14ac:dyDescent="0.2">
      <c r="D451" s="1"/>
    </row>
    <row r="452" spans="4:4" x14ac:dyDescent="0.2">
      <c r="D452" s="1"/>
    </row>
    <row r="453" spans="4:4" x14ac:dyDescent="0.2">
      <c r="D453" s="1"/>
    </row>
    <row r="454" spans="4:4" x14ac:dyDescent="0.2">
      <c r="D454" s="1"/>
    </row>
    <row r="455" spans="4:4" x14ac:dyDescent="0.2">
      <c r="D455" s="1"/>
    </row>
    <row r="456" spans="4:4" x14ac:dyDescent="0.2">
      <c r="D456" s="1"/>
    </row>
    <row r="457" spans="4:4" x14ac:dyDescent="0.2">
      <c r="D457" s="1"/>
    </row>
    <row r="458" spans="4:4" x14ac:dyDescent="0.2">
      <c r="D458" s="1"/>
    </row>
    <row r="459" spans="4:4" x14ac:dyDescent="0.2">
      <c r="D459" s="1"/>
    </row>
    <row r="460" spans="4:4" x14ac:dyDescent="0.2">
      <c r="D460" s="1"/>
    </row>
    <row r="461" spans="4:4" x14ac:dyDescent="0.2">
      <c r="D461" s="1"/>
    </row>
    <row r="462" spans="4:4" x14ac:dyDescent="0.2">
      <c r="D462" s="1"/>
    </row>
    <row r="463" spans="4:4" x14ac:dyDescent="0.2">
      <c r="D463" s="1"/>
    </row>
    <row r="464" spans="4:4" x14ac:dyDescent="0.2">
      <c r="D464" s="1"/>
    </row>
    <row r="465" spans="4:4" x14ac:dyDescent="0.2">
      <c r="D465" s="1"/>
    </row>
    <row r="466" spans="4:4" x14ac:dyDescent="0.2">
      <c r="D466" s="1"/>
    </row>
    <row r="467" spans="4:4" x14ac:dyDescent="0.2">
      <c r="D467" s="1"/>
    </row>
    <row r="468" spans="4:4" x14ac:dyDescent="0.2">
      <c r="D468" s="1"/>
    </row>
    <row r="469" spans="4:4" x14ac:dyDescent="0.2">
      <c r="D469" s="1"/>
    </row>
    <row r="470" spans="4:4" x14ac:dyDescent="0.2">
      <c r="D470" s="1"/>
    </row>
    <row r="471" spans="4:4" x14ac:dyDescent="0.2">
      <c r="D471" s="1"/>
    </row>
    <row r="472" spans="4:4" x14ac:dyDescent="0.2">
      <c r="D472" s="1"/>
    </row>
    <row r="473" spans="4:4" x14ac:dyDescent="0.2">
      <c r="D473" s="1"/>
    </row>
    <row r="474" spans="4:4" x14ac:dyDescent="0.2">
      <c r="D474" s="1"/>
    </row>
    <row r="475" spans="4:4" x14ac:dyDescent="0.2">
      <c r="D475" s="1"/>
    </row>
    <row r="476" spans="4:4" x14ac:dyDescent="0.2">
      <c r="D476" s="1"/>
    </row>
    <row r="477" spans="4:4" x14ac:dyDescent="0.2">
      <c r="D477" s="1"/>
    </row>
    <row r="478" spans="4:4" x14ac:dyDescent="0.2">
      <c r="D478" s="1"/>
    </row>
    <row r="479" spans="4:4" x14ac:dyDescent="0.2">
      <c r="D479" s="1"/>
    </row>
    <row r="480" spans="4:4" x14ac:dyDescent="0.2">
      <c r="D480" s="1"/>
    </row>
    <row r="481" spans="4:4" x14ac:dyDescent="0.2">
      <c r="D481" s="1"/>
    </row>
    <row r="482" spans="4:4" x14ac:dyDescent="0.2">
      <c r="D482" s="1"/>
    </row>
    <row r="483" spans="4:4" x14ac:dyDescent="0.2">
      <c r="D483" s="1"/>
    </row>
    <row r="484" spans="4:4" x14ac:dyDescent="0.2">
      <c r="D484" s="1"/>
    </row>
    <row r="485" spans="4:4" x14ac:dyDescent="0.2">
      <c r="D485" s="1"/>
    </row>
    <row r="486" spans="4:4" x14ac:dyDescent="0.2">
      <c r="D486" s="1"/>
    </row>
    <row r="487" spans="4:4" x14ac:dyDescent="0.2">
      <c r="D487" s="1"/>
    </row>
    <row r="488" spans="4:4" x14ac:dyDescent="0.2">
      <c r="D488" s="1"/>
    </row>
    <row r="489" spans="4:4" x14ac:dyDescent="0.2">
      <c r="D489" s="1"/>
    </row>
    <row r="490" spans="4:4" x14ac:dyDescent="0.2">
      <c r="D490" s="1"/>
    </row>
    <row r="491" spans="4:4" x14ac:dyDescent="0.2">
      <c r="D491" s="1"/>
    </row>
    <row r="492" spans="4:4" x14ac:dyDescent="0.2">
      <c r="D492" s="1"/>
    </row>
    <row r="493" spans="4:4" x14ac:dyDescent="0.2">
      <c r="D493" s="1"/>
    </row>
    <row r="494" spans="4:4" x14ac:dyDescent="0.2">
      <c r="D494" s="1"/>
    </row>
    <row r="495" spans="4:4" x14ac:dyDescent="0.2">
      <c r="D495" s="1"/>
    </row>
    <row r="496" spans="4:4" x14ac:dyDescent="0.2">
      <c r="D496" s="1"/>
    </row>
    <row r="497" spans="4:4" x14ac:dyDescent="0.2">
      <c r="D497" s="1"/>
    </row>
    <row r="498" spans="4:4" x14ac:dyDescent="0.2">
      <c r="D498" s="1"/>
    </row>
    <row r="499" spans="4:4" x14ac:dyDescent="0.2">
      <c r="D499" s="1"/>
    </row>
    <row r="500" spans="4:4" x14ac:dyDescent="0.2">
      <c r="D500" s="1"/>
    </row>
    <row r="501" spans="4:4" x14ac:dyDescent="0.2">
      <c r="D501" s="1"/>
    </row>
    <row r="502" spans="4:4" x14ac:dyDescent="0.2">
      <c r="D502" s="1"/>
    </row>
    <row r="503" spans="4:4" x14ac:dyDescent="0.2">
      <c r="D503" s="1"/>
    </row>
    <row r="504" spans="4:4" x14ac:dyDescent="0.2">
      <c r="D504" s="1"/>
    </row>
    <row r="505" spans="4:4" x14ac:dyDescent="0.2">
      <c r="D505" s="1"/>
    </row>
    <row r="506" spans="4:4" x14ac:dyDescent="0.2">
      <c r="D506" s="1"/>
    </row>
    <row r="507" spans="4:4" x14ac:dyDescent="0.2">
      <c r="D507" s="1"/>
    </row>
    <row r="508" spans="4:4" x14ac:dyDescent="0.2">
      <c r="D508" s="1"/>
    </row>
    <row r="509" spans="4:4" x14ac:dyDescent="0.2">
      <c r="D509" s="1"/>
    </row>
    <row r="510" spans="4:4" x14ac:dyDescent="0.2">
      <c r="D510" s="1"/>
    </row>
    <row r="511" spans="4:4" x14ac:dyDescent="0.2">
      <c r="D511" s="1"/>
    </row>
    <row r="512" spans="4:4" x14ac:dyDescent="0.2">
      <c r="D512" s="1"/>
    </row>
    <row r="513" spans="4:4" x14ac:dyDescent="0.2">
      <c r="D513" s="1"/>
    </row>
    <row r="514" spans="4:4" x14ac:dyDescent="0.2">
      <c r="D514" s="1"/>
    </row>
    <row r="515" spans="4:4" x14ac:dyDescent="0.2">
      <c r="D515" s="1"/>
    </row>
    <row r="516" spans="4:4" x14ac:dyDescent="0.2">
      <c r="D516" s="1"/>
    </row>
    <row r="517" spans="4:4" x14ac:dyDescent="0.2">
      <c r="D517" s="1"/>
    </row>
    <row r="518" spans="4:4" x14ac:dyDescent="0.2">
      <c r="D518" s="1"/>
    </row>
    <row r="519" spans="4:4" x14ac:dyDescent="0.2">
      <c r="D519" s="1"/>
    </row>
    <row r="520" spans="4:4" x14ac:dyDescent="0.2">
      <c r="D520" s="1"/>
    </row>
    <row r="521" spans="4:4" x14ac:dyDescent="0.2">
      <c r="D521" s="1"/>
    </row>
    <row r="522" spans="4:4" x14ac:dyDescent="0.2">
      <c r="D522" s="1"/>
    </row>
    <row r="523" spans="4:4" x14ac:dyDescent="0.2">
      <c r="D523" s="1"/>
    </row>
    <row r="524" spans="4:4" x14ac:dyDescent="0.2">
      <c r="D524" s="1"/>
    </row>
    <row r="525" spans="4:4" x14ac:dyDescent="0.2">
      <c r="D525" s="1"/>
    </row>
    <row r="526" spans="4:4" x14ac:dyDescent="0.2">
      <c r="D526" s="1"/>
    </row>
    <row r="527" spans="4:4" x14ac:dyDescent="0.2">
      <c r="D527" s="1"/>
    </row>
    <row r="528" spans="4:4" x14ac:dyDescent="0.2">
      <c r="D528" s="1"/>
    </row>
    <row r="529" spans="4:4" x14ac:dyDescent="0.2">
      <c r="D529" s="1"/>
    </row>
    <row r="530" spans="4:4" x14ac:dyDescent="0.2">
      <c r="D530" s="1"/>
    </row>
    <row r="531" spans="4:4" x14ac:dyDescent="0.2">
      <c r="D531" s="1"/>
    </row>
    <row r="532" spans="4:4" x14ac:dyDescent="0.2">
      <c r="D532" s="1"/>
    </row>
    <row r="533" spans="4:4" x14ac:dyDescent="0.2">
      <c r="D533" s="1"/>
    </row>
    <row r="534" spans="4:4" x14ac:dyDescent="0.2">
      <c r="D534" s="1"/>
    </row>
    <row r="535" spans="4:4" x14ac:dyDescent="0.2">
      <c r="D535" s="1"/>
    </row>
    <row r="536" spans="4:4" x14ac:dyDescent="0.2">
      <c r="D536" s="1"/>
    </row>
    <row r="537" spans="4:4" x14ac:dyDescent="0.2">
      <c r="D537" s="1"/>
    </row>
    <row r="538" spans="4:4" x14ac:dyDescent="0.2">
      <c r="D538" s="1"/>
    </row>
    <row r="539" spans="4:4" x14ac:dyDescent="0.2">
      <c r="D539" s="1"/>
    </row>
    <row r="540" spans="4:4" x14ac:dyDescent="0.2">
      <c r="D540" s="1"/>
    </row>
    <row r="541" spans="4:4" x14ac:dyDescent="0.2">
      <c r="D541" s="1"/>
    </row>
    <row r="542" spans="4:4" x14ac:dyDescent="0.2">
      <c r="D542" s="1"/>
    </row>
    <row r="543" spans="4:4" x14ac:dyDescent="0.2">
      <c r="D543" s="1"/>
    </row>
    <row r="544" spans="4:4" x14ac:dyDescent="0.2">
      <c r="D544" s="1"/>
    </row>
    <row r="545" spans="4:4" x14ac:dyDescent="0.2">
      <c r="D545" s="1"/>
    </row>
    <row r="546" spans="4:4" x14ac:dyDescent="0.2">
      <c r="D546" s="1"/>
    </row>
    <row r="547" spans="4:4" x14ac:dyDescent="0.2">
      <c r="D547" s="1"/>
    </row>
    <row r="548" spans="4:4" x14ac:dyDescent="0.2">
      <c r="D548" s="1"/>
    </row>
    <row r="549" spans="4:4" x14ac:dyDescent="0.2">
      <c r="D549" s="1"/>
    </row>
    <row r="550" spans="4:4" x14ac:dyDescent="0.2">
      <c r="D550" s="1"/>
    </row>
    <row r="551" spans="4:4" x14ac:dyDescent="0.2">
      <c r="D551" s="1"/>
    </row>
    <row r="552" spans="4:4" x14ac:dyDescent="0.2">
      <c r="D552" s="1"/>
    </row>
    <row r="553" spans="4:4" x14ac:dyDescent="0.2">
      <c r="D553" s="1"/>
    </row>
    <row r="554" spans="4:4" x14ac:dyDescent="0.2">
      <c r="D554" s="1"/>
    </row>
    <row r="555" spans="4:4" x14ac:dyDescent="0.2">
      <c r="D555" s="1"/>
    </row>
    <row r="556" spans="4:4" x14ac:dyDescent="0.2">
      <c r="D556" s="1"/>
    </row>
    <row r="557" spans="4:4" x14ac:dyDescent="0.2">
      <c r="D557" s="1"/>
    </row>
    <row r="558" spans="4:4" x14ac:dyDescent="0.2">
      <c r="D558" s="1"/>
    </row>
    <row r="559" spans="4:4" x14ac:dyDescent="0.2">
      <c r="D559" s="1"/>
    </row>
    <row r="560" spans="4:4" x14ac:dyDescent="0.2">
      <c r="D560" s="1"/>
    </row>
    <row r="561" spans="4:4" x14ac:dyDescent="0.2">
      <c r="D561" s="1"/>
    </row>
    <row r="562" spans="4:4" x14ac:dyDescent="0.2">
      <c r="D562" s="1"/>
    </row>
    <row r="563" spans="4:4" x14ac:dyDescent="0.2">
      <c r="D563" s="1"/>
    </row>
    <row r="564" spans="4:4" x14ac:dyDescent="0.2">
      <c r="D564" s="1"/>
    </row>
    <row r="565" spans="4:4" x14ac:dyDescent="0.2">
      <c r="D565" s="1"/>
    </row>
    <row r="566" spans="4:4" x14ac:dyDescent="0.2">
      <c r="D566" s="1"/>
    </row>
    <row r="567" spans="4:4" x14ac:dyDescent="0.2">
      <c r="D567" s="1"/>
    </row>
    <row r="568" spans="4:4" x14ac:dyDescent="0.2">
      <c r="D568" s="1"/>
    </row>
    <row r="569" spans="4:4" x14ac:dyDescent="0.2">
      <c r="D569" s="1"/>
    </row>
    <row r="570" spans="4:4" x14ac:dyDescent="0.2">
      <c r="D570" s="1"/>
    </row>
    <row r="571" spans="4:4" x14ac:dyDescent="0.2">
      <c r="D571" s="1"/>
    </row>
    <row r="572" spans="4:4" x14ac:dyDescent="0.2">
      <c r="D572" s="1"/>
    </row>
    <row r="573" spans="4:4" x14ac:dyDescent="0.2">
      <c r="D573" s="1"/>
    </row>
    <row r="574" spans="4:4" x14ac:dyDescent="0.2">
      <c r="D574" s="1"/>
    </row>
    <row r="575" spans="4:4" x14ac:dyDescent="0.2">
      <c r="D575" s="1"/>
    </row>
    <row r="576" spans="4:4" x14ac:dyDescent="0.2">
      <c r="D576" s="1"/>
    </row>
    <row r="577" spans="4:4" x14ac:dyDescent="0.2">
      <c r="D577" s="1"/>
    </row>
    <row r="578" spans="4:4" x14ac:dyDescent="0.2">
      <c r="D578" s="1"/>
    </row>
    <row r="579" spans="4:4" x14ac:dyDescent="0.2">
      <c r="D579" s="1"/>
    </row>
    <row r="580" spans="4:4" x14ac:dyDescent="0.2">
      <c r="D580" s="1"/>
    </row>
    <row r="581" spans="4:4" x14ac:dyDescent="0.2">
      <c r="D581" s="1"/>
    </row>
    <row r="582" spans="4:4" x14ac:dyDescent="0.2">
      <c r="D582" s="1"/>
    </row>
    <row r="583" spans="4:4" x14ac:dyDescent="0.2">
      <c r="D583" s="1"/>
    </row>
    <row r="584" spans="4:4" x14ac:dyDescent="0.2">
      <c r="D584" s="1"/>
    </row>
    <row r="585" spans="4:4" x14ac:dyDescent="0.2">
      <c r="D585" s="1"/>
    </row>
    <row r="586" spans="4:4" x14ac:dyDescent="0.2">
      <c r="D586" s="1"/>
    </row>
    <row r="587" spans="4:4" x14ac:dyDescent="0.2">
      <c r="D587" s="1"/>
    </row>
    <row r="588" spans="4:4" x14ac:dyDescent="0.2">
      <c r="D588" s="1"/>
    </row>
    <row r="589" spans="4:4" x14ac:dyDescent="0.2">
      <c r="D589" s="1"/>
    </row>
    <row r="590" spans="4:4" x14ac:dyDescent="0.2">
      <c r="D590" s="1"/>
    </row>
    <row r="591" spans="4:4" x14ac:dyDescent="0.2">
      <c r="D591" s="1"/>
    </row>
    <row r="592" spans="4:4" x14ac:dyDescent="0.2">
      <c r="D592" s="1"/>
    </row>
    <row r="593" spans="4:4" x14ac:dyDescent="0.2">
      <c r="D593" s="1"/>
    </row>
    <row r="594" spans="4:4" x14ac:dyDescent="0.2">
      <c r="D594" s="1"/>
    </row>
    <row r="595" spans="4:4" x14ac:dyDescent="0.2">
      <c r="D595" s="1"/>
    </row>
    <row r="596" spans="4:4" x14ac:dyDescent="0.2">
      <c r="D596" s="1"/>
    </row>
    <row r="597" spans="4:4" x14ac:dyDescent="0.2">
      <c r="D597" s="1"/>
    </row>
    <row r="598" spans="4:4" x14ac:dyDescent="0.2">
      <c r="D598" s="1"/>
    </row>
    <row r="599" spans="4:4" x14ac:dyDescent="0.2">
      <c r="D599" s="1"/>
    </row>
    <row r="600" spans="4:4" x14ac:dyDescent="0.2">
      <c r="D600" s="1"/>
    </row>
    <row r="601" spans="4:4" x14ac:dyDescent="0.2">
      <c r="D601" s="1"/>
    </row>
    <row r="602" spans="4:4" x14ac:dyDescent="0.2">
      <c r="D602" s="1"/>
    </row>
    <row r="603" spans="4:4" x14ac:dyDescent="0.2">
      <c r="D603" s="1"/>
    </row>
    <row r="604" spans="4:4" x14ac:dyDescent="0.2">
      <c r="D604" s="1"/>
    </row>
    <row r="605" spans="4:4" x14ac:dyDescent="0.2">
      <c r="D605" s="1"/>
    </row>
    <row r="606" spans="4:4" x14ac:dyDescent="0.2">
      <c r="D606" s="1"/>
    </row>
    <row r="607" spans="4:4" x14ac:dyDescent="0.2">
      <c r="D607" s="1"/>
    </row>
    <row r="608" spans="4:4" x14ac:dyDescent="0.2">
      <c r="D608" s="1"/>
    </row>
    <row r="609" spans="4:4" x14ac:dyDescent="0.2">
      <c r="D609" s="1"/>
    </row>
    <row r="610" spans="4:4" x14ac:dyDescent="0.2">
      <c r="D610" s="1"/>
    </row>
    <row r="611" spans="4:4" x14ac:dyDescent="0.2">
      <c r="D611" s="1"/>
    </row>
    <row r="612" spans="4:4" x14ac:dyDescent="0.2">
      <c r="D612" s="1"/>
    </row>
    <row r="613" spans="4:4" x14ac:dyDescent="0.2">
      <c r="D613" s="1"/>
    </row>
    <row r="614" spans="4:4" x14ac:dyDescent="0.2">
      <c r="D614" s="1"/>
    </row>
    <row r="615" spans="4:4" x14ac:dyDescent="0.2">
      <c r="D615" s="1"/>
    </row>
    <row r="616" spans="4:4" x14ac:dyDescent="0.2">
      <c r="D616" s="1"/>
    </row>
    <row r="617" spans="4:4" x14ac:dyDescent="0.2">
      <c r="D617" s="1"/>
    </row>
    <row r="618" spans="4:4" x14ac:dyDescent="0.2">
      <c r="D618" s="1"/>
    </row>
    <row r="619" spans="4:4" x14ac:dyDescent="0.2">
      <c r="D619" s="1"/>
    </row>
    <row r="620" spans="4:4" x14ac:dyDescent="0.2">
      <c r="D620" s="1"/>
    </row>
    <row r="621" spans="4:4" x14ac:dyDescent="0.2">
      <c r="D621" s="1"/>
    </row>
    <row r="622" spans="4:4" x14ac:dyDescent="0.2">
      <c r="D622" s="1"/>
    </row>
    <row r="623" spans="4:4" x14ac:dyDescent="0.2">
      <c r="D623" s="1"/>
    </row>
    <row r="624" spans="4:4" x14ac:dyDescent="0.2">
      <c r="D624" s="1"/>
    </row>
    <row r="625" spans="4:4" x14ac:dyDescent="0.2">
      <c r="D625" s="1"/>
    </row>
    <row r="626" spans="4:4" x14ac:dyDescent="0.2">
      <c r="D626" s="1"/>
    </row>
    <row r="627" spans="4:4" x14ac:dyDescent="0.2">
      <c r="D627" s="1"/>
    </row>
    <row r="628" spans="4:4" x14ac:dyDescent="0.2">
      <c r="D628" s="1"/>
    </row>
    <row r="629" spans="4:4" x14ac:dyDescent="0.2">
      <c r="D629" s="1"/>
    </row>
    <row r="630" spans="4:4" x14ac:dyDescent="0.2">
      <c r="D630" s="1"/>
    </row>
    <row r="631" spans="4:4" x14ac:dyDescent="0.2">
      <c r="D631" s="1"/>
    </row>
    <row r="632" spans="4:4" x14ac:dyDescent="0.2">
      <c r="D632" s="1"/>
    </row>
    <row r="633" spans="4:4" x14ac:dyDescent="0.2">
      <c r="D633" s="1"/>
    </row>
    <row r="634" spans="4:4" x14ac:dyDescent="0.2">
      <c r="D634" s="1"/>
    </row>
    <row r="635" spans="4:4" x14ac:dyDescent="0.2">
      <c r="D635" s="1"/>
    </row>
    <row r="636" spans="4:4" x14ac:dyDescent="0.2">
      <c r="D636" s="1"/>
    </row>
    <row r="637" spans="4:4" x14ac:dyDescent="0.2">
      <c r="D637" s="1"/>
    </row>
    <row r="638" spans="4:4" x14ac:dyDescent="0.2">
      <c r="D638" s="1"/>
    </row>
    <row r="639" spans="4:4" x14ac:dyDescent="0.2">
      <c r="D639" s="1"/>
    </row>
    <row r="640" spans="4:4" x14ac:dyDescent="0.2">
      <c r="D640" s="1"/>
    </row>
    <row r="641" spans="4:4" x14ac:dyDescent="0.2">
      <c r="D641" s="1"/>
    </row>
    <row r="642" spans="4:4" x14ac:dyDescent="0.2">
      <c r="D642" s="1"/>
    </row>
    <row r="643" spans="4:4" x14ac:dyDescent="0.2">
      <c r="D643" s="1"/>
    </row>
    <row r="644" spans="4:4" x14ac:dyDescent="0.2">
      <c r="D644" s="1"/>
    </row>
    <row r="645" spans="4:4" x14ac:dyDescent="0.2">
      <c r="D645" s="1"/>
    </row>
    <row r="646" spans="4:4" x14ac:dyDescent="0.2">
      <c r="D646" s="1"/>
    </row>
    <row r="647" spans="4:4" x14ac:dyDescent="0.2">
      <c r="D647" s="1"/>
    </row>
    <row r="648" spans="4:4" x14ac:dyDescent="0.2">
      <c r="D648" s="1"/>
    </row>
    <row r="649" spans="4:4" x14ac:dyDescent="0.2">
      <c r="D649" s="1"/>
    </row>
    <row r="650" spans="4:4" x14ac:dyDescent="0.2">
      <c r="D650" s="1"/>
    </row>
    <row r="651" spans="4:4" x14ac:dyDescent="0.2">
      <c r="D651" s="1"/>
    </row>
    <row r="652" spans="4:4" x14ac:dyDescent="0.2">
      <c r="D652" s="1"/>
    </row>
    <row r="653" spans="4:4" x14ac:dyDescent="0.2">
      <c r="D653" s="1"/>
    </row>
    <row r="654" spans="4:4" x14ac:dyDescent="0.2">
      <c r="D654" s="1"/>
    </row>
    <row r="655" spans="4:4" x14ac:dyDescent="0.2">
      <c r="D655" s="1"/>
    </row>
    <row r="656" spans="4:4" x14ac:dyDescent="0.2">
      <c r="D656" s="1"/>
    </row>
    <row r="657" spans="4:4" x14ac:dyDescent="0.2">
      <c r="D657" s="1"/>
    </row>
    <row r="658" spans="4:4" x14ac:dyDescent="0.2">
      <c r="D658" s="1"/>
    </row>
    <row r="659" spans="4:4" x14ac:dyDescent="0.2">
      <c r="D659" s="1"/>
    </row>
    <row r="660" spans="4:4" x14ac:dyDescent="0.2">
      <c r="D660" s="1"/>
    </row>
    <row r="661" spans="4:4" x14ac:dyDescent="0.2">
      <c r="D661" s="1"/>
    </row>
    <row r="662" spans="4:4" x14ac:dyDescent="0.2">
      <c r="D662" s="1"/>
    </row>
    <row r="663" spans="4:4" x14ac:dyDescent="0.2">
      <c r="D663" s="1"/>
    </row>
    <row r="664" spans="4:4" x14ac:dyDescent="0.2">
      <c r="D664" s="1"/>
    </row>
    <row r="665" spans="4:4" x14ac:dyDescent="0.2">
      <c r="D665" s="1"/>
    </row>
    <row r="666" spans="4:4" x14ac:dyDescent="0.2">
      <c r="D666" s="1"/>
    </row>
    <row r="667" spans="4:4" x14ac:dyDescent="0.2">
      <c r="D667" s="1"/>
    </row>
    <row r="668" spans="4:4" x14ac:dyDescent="0.2">
      <c r="D668" s="1"/>
    </row>
    <row r="669" spans="4:4" x14ac:dyDescent="0.2">
      <c r="D669" s="1"/>
    </row>
    <row r="670" spans="4:4" x14ac:dyDescent="0.2">
      <c r="D670" s="1"/>
    </row>
    <row r="671" spans="4:4" x14ac:dyDescent="0.2">
      <c r="D671" s="1"/>
    </row>
    <row r="672" spans="4:4" x14ac:dyDescent="0.2">
      <c r="D672" s="1"/>
    </row>
    <row r="673" spans="4:4" x14ac:dyDescent="0.2">
      <c r="D673" s="1"/>
    </row>
    <row r="674" spans="4:4" x14ac:dyDescent="0.2">
      <c r="D674" s="1"/>
    </row>
    <row r="675" spans="4:4" x14ac:dyDescent="0.2">
      <c r="D675" s="1"/>
    </row>
    <row r="676" spans="4:4" x14ac:dyDescent="0.2">
      <c r="D676" s="1"/>
    </row>
    <row r="677" spans="4:4" x14ac:dyDescent="0.2">
      <c r="D677" s="1"/>
    </row>
    <row r="678" spans="4:4" x14ac:dyDescent="0.2">
      <c r="D678" s="1"/>
    </row>
    <row r="679" spans="4:4" x14ac:dyDescent="0.2">
      <c r="D679" s="1"/>
    </row>
    <row r="680" spans="4:4" x14ac:dyDescent="0.2">
      <c r="D680" s="1"/>
    </row>
    <row r="681" spans="4:4" x14ac:dyDescent="0.2">
      <c r="D681" s="1"/>
    </row>
    <row r="682" spans="4:4" x14ac:dyDescent="0.2">
      <c r="D682" s="1"/>
    </row>
    <row r="683" spans="4:4" x14ac:dyDescent="0.2">
      <c r="D683" s="1"/>
    </row>
    <row r="684" spans="4:4" x14ac:dyDescent="0.2">
      <c r="D684" s="1"/>
    </row>
    <row r="685" spans="4:4" x14ac:dyDescent="0.2">
      <c r="D685" s="1"/>
    </row>
    <row r="686" spans="4:4" x14ac:dyDescent="0.2">
      <c r="D686" s="1"/>
    </row>
    <row r="687" spans="4:4" x14ac:dyDescent="0.2">
      <c r="D687" s="1"/>
    </row>
    <row r="688" spans="4:4" x14ac:dyDescent="0.2">
      <c r="D688" s="1"/>
    </row>
    <row r="689" spans="4:4" x14ac:dyDescent="0.2">
      <c r="D689" s="1"/>
    </row>
    <row r="690" spans="4:4" x14ac:dyDescent="0.2">
      <c r="D690" s="1"/>
    </row>
    <row r="691" spans="4:4" x14ac:dyDescent="0.2">
      <c r="D691" s="1"/>
    </row>
    <row r="692" spans="4:4" x14ac:dyDescent="0.2">
      <c r="D692" s="1"/>
    </row>
    <row r="693" spans="4:4" x14ac:dyDescent="0.2">
      <c r="D693" s="1"/>
    </row>
    <row r="694" spans="4:4" x14ac:dyDescent="0.2">
      <c r="D694" s="1"/>
    </row>
    <row r="695" spans="4:4" x14ac:dyDescent="0.2">
      <c r="D695" s="1"/>
    </row>
    <row r="696" spans="4:4" x14ac:dyDescent="0.2">
      <c r="D696" s="1"/>
    </row>
    <row r="697" spans="4:4" x14ac:dyDescent="0.2">
      <c r="D697" s="1"/>
    </row>
    <row r="698" spans="4:4" x14ac:dyDescent="0.2">
      <c r="D698" s="1"/>
    </row>
    <row r="699" spans="4:4" x14ac:dyDescent="0.2">
      <c r="D699" s="1"/>
    </row>
    <row r="700" spans="4:4" x14ac:dyDescent="0.2">
      <c r="D700" s="1"/>
    </row>
    <row r="701" spans="4:4" x14ac:dyDescent="0.2">
      <c r="D701" s="1"/>
    </row>
    <row r="702" spans="4:4" x14ac:dyDescent="0.2">
      <c r="D702" s="1"/>
    </row>
    <row r="703" spans="4:4" x14ac:dyDescent="0.2">
      <c r="D703" s="1"/>
    </row>
    <row r="704" spans="4:4" x14ac:dyDescent="0.2">
      <c r="D704" s="1"/>
    </row>
    <row r="705" spans="4:4" x14ac:dyDescent="0.2">
      <c r="D705" s="1"/>
    </row>
    <row r="706" spans="4:4" x14ac:dyDescent="0.2">
      <c r="D706" s="1"/>
    </row>
    <row r="707" spans="4:4" x14ac:dyDescent="0.2">
      <c r="D707" s="1"/>
    </row>
    <row r="708" spans="4:4" x14ac:dyDescent="0.2">
      <c r="D708" s="1"/>
    </row>
    <row r="709" spans="4:4" x14ac:dyDescent="0.2">
      <c r="D709" s="1"/>
    </row>
    <row r="710" spans="4:4" x14ac:dyDescent="0.2">
      <c r="D710" s="1"/>
    </row>
    <row r="711" spans="4:4" x14ac:dyDescent="0.2">
      <c r="D711" s="1"/>
    </row>
    <row r="712" spans="4:4" x14ac:dyDescent="0.2">
      <c r="D712" s="1"/>
    </row>
    <row r="713" spans="4:4" x14ac:dyDescent="0.2">
      <c r="D713" s="1"/>
    </row>
    <row r="714" spans="4:4" x14ac:dyDescent="0.2">
      <c r="D714" s="1"/>
    </row>
    <row r="715" spans="4:4" x14ac:dyDescent="0.2">
      <c r="D715" s="1"/>
    </row>
    <row r="716" spans="4:4" x14ac:dyDescent="0.2">
      <c r="D716" s="1"/>
    </row>
    <row r="717" spans="4:4" x14ac:dyDescent="0.2">
      <c r="D717" s="1"/>
    </row>
    <row r="718" spans="4:4" x14ac:dyDescent="0.2">
      <c r="D718" s="1"/>
    </row>
    <row r="719" spans="4:4" x14ac:dyDescent="0.2">
      <c r="D719" s="1"/>
    </row>
    <row r="720" spans="4:4" x14ac:dyDescent="0.2">
      <c r="D720" s="1"/>
    </row>
    <row r="721" spans="4:4" x14ac:dyDescent="0.2">
      <c r="D721" s="1"/>
    </row>
    <row r="722" spans="4:4" x14ac:dyDescent="0.2">
      <c r="D722" s="1"/>
    </row>
    <row r="723" spans="4:4" x14ac:dyDescent="0.2">
      <c r="D723" s="1"/>
    </row>
    <row r="724" spans="4:4" x14ac:dyDescent="0.2">
      <c r="D724" s="1"/>
    </row>
    <row r="725" spans="4:4" x14ac:dyDescent="0.2">
      <c r="D725" s="1"/>
    </row>
    <row r="726" spans="4:4" x14ac:dyDescent="0.2">
      <c r="D726" s="1"/>
    </row>
    <row r="727" spans="4:4" x14ac:dyDescent="0.2">
      <c r="D727" s="1"/>
    </row>
    <row r="728" spans="4:4" x14ac:dyDescent="0.2">
      <c r="D728" s="1"/>
    </row>
    <row r="729" spans="4:4" x14ac:dyDescent="0.2">
      <c r="D729" s="1"/>
    </row>
    <row r="730" spans="4:4" x14ac:dyDescent="0.2">
      <c r="D730" s="1"/>
    </row>
    <row r="731" spans="4:4" x14ac:dyDescent="0.2">
      <c r="D731" s="1"/>
    </row>
    <row r="732" spans="4:4" x14ac:dyDescent="0.2">
      <c r="D732" s="1"/>
    </row>
    <row r="733" spans="4:4" x14ac:dyDescent="0.2">
      <c r="D733" s="1"/>
    </row>
    <row r="734" spans="4:4" x14ac:dyDescent="0.2">
      <c r="D734" s="1"/>
    </row>
    <row r="735" spans="4:4" x14ac:dyDescent="0.2">
      <c r="D735" s="1"/>
    </row>
    <row r="736" spans="4:4" x14ac:dyDescent="0.2">
      <c r="D736" s="1"/>
    </row>
    <row r="737" spans="4:4" x14ac:dyDescent="0.2">
      <c r="D737" s="1"/>
    </row>
    <row r="738" spans="4:4" x14ac:dyDescent="0.2">
      <c r="D738" s="1"/>
    </row>
    <row r="739" spans="4:4" x14ac:dyDescent="0.2">
      <c r="D739" s="1"/>
    </row>
    <row r="740" spans="4:4" x14ac:dyDescent="0.2">
      <c r="D740" s="1"/>
    </row>
    <row r="741" spans="4:4" x14ac:dyDescent="0.2">
      <c r="D741" s="1"/>
    </row>
    <row r="742" spans="4:4" x14ac:dyDescent="0.2">
      <c r="D742" s="1"/>
    </row>
    <row r="743" spans="4:4" x14ac:dyDescent="0.2">
      <c r="D743" s="1"/>
    </row>
    <row r="744" spans="4:4" x14ac:dyDescent="0.2">
      <c r="D744" s="1"/>
    </row>
    <row r="745" spans="4:4" x14ac:dyDescent="0.2">
      <c r="D745" s="1"/>
    </row>
    <row r="746" spans="4:4" x14ac:dyDescent="0.2">
      <c r="D746" s="1"/>
    </row>
    <row r="747" spans="4:4" x14ac:dyDescent="0.2">
      <c r="D747" s="1"/>
    </row>
    <row r="748" spans="4:4" x14ac:dyDescent="0.2">
      <c r="D748" s="1"/>
    </row>
    <row r="749" spans="4:4" x14ac:dyDescent="0.2">
      <c r="D749" s="1"/>
    </row>
    <row r="750" spans="4:4" x14ac:dyDescent="0.2">
      <c r="D750" s="1"/>
    </row>
    <row r="751" spans="4:4" x14ac:dyDescent="0.2">
      <c r="D751" s="1"/>
    </row>
    <row r="752" spans="4:4" x14ac:dyDescent="0.2">
      <c r="D752" s="1"/>
    </row>
    <row r="753" spans="4:4" x14ac:dyDescent="0.2">
      <c r="D753" s="1"/>
    </row>
    <row r="754" spans="4:4" x14ac:dyDescent="0.2">
      <c r="D754" s="1"/>
    </row>
    <row r="755" spans="4:4" x14ac:dyDescent="0.2">
      <c r="D755" s="1"/>
    </row>
    <row r="756" spans="4:4" x14ac:dyDescent="0.2">
      <c r="D756" s="1"/>
    </row>
    <row r="757" spans="4:4" x14ac:dyDescent="0.2">
      <c r="D757" s="1"/>
    </row>
    <row r="758" spans="4:4" x14ac:dyDescent="0.2">
      <c r="D758" s="1"/>
    </row>
    <row r="759" spans="4:4" x14ac:dyDescent="0.2">
      <c r="D759" s="1"/>
    </row>
    <row r="760" spans="4:4" x14ac:dyDescent="0.2">
      <c r="D760" s="1"/>
    </row>
    <row r="761" spans="4:4" x14ac:dyDescent="0.2">
      <c r="D761" s="1"/>
    </row>
    <row r="762" spans="4:4" x14ac:dyDescent="0.2">
      <c r="D762" s="1"/>
    </row>
    <row r="763" spans="4:4" x14ac:dyDescent="0.2">
      <c r="D763" s="1"/>
    </row>
    <row r="764" spans="4:4" x14ac:dyDescent="0.2">
      <c r="D764" s="1"/>
    </row>
    <row r="765" spans="4:4" x14ac:dyDescent="0.2">
      <c r="D765" s="1"/>
    </row>
    <row r="766" spans="4:4" x14ac:dyDescent="0.2">
      <c r="D766" s="1"/>
    </row>
    <row r="767" spans="4:4" x14ac:dyDescent="0.2">
      <c r="D767" s="1"/>
    </row>
    <row r="768" spans="4:4" x14ac:dyDescent="0.2">
      <c r="D768" s="1"/>
    </row>
    <row r="769" spans="4:4" x14ac:dyDescent="0.2">
      <c r="D769" s="1"/>
    </row>
    <row r="770" spans="4:4" x14ac:dyDescent="0.2">
      <c r="D770" s="1"/>
    </row>
    <row r="771" spans="4:4" x14ac:dyDescent="0.2">
      <c r="D771" s="1"/>
    </row>
    <row r="772" spans="4:4" x14ac:dyDescent="0.2">
      <c r="D772" s="1"/>
    </row>
    <row r="773" spans="4:4" x14ac:dyDescent="0.2">
      <c r="D773" s="1"/>
    </row>
    <row r="774" spans="4:4" x14ac:dyDescent="0.2">
      <c r="D774" s="1"/>
    </row>
    <row r="775" spans="4:4" x14ac:dyDescent="0.2">
      <c r="D775" s="1"/>
    </row>
    <row r="776" spans="4:4" x14ac:dyDescent="0.2">
      <c r="D776" s="1"/>
    </row>
    <row r="777" spans="4:4" x14ac:dyDescent="0.2">
      <c r="D777" s="1"/>
    </row>
    <row r="778" spans="4:4" x14ac:dyDescent="0.2">
      <c r="D778" s="1"/>
    </row>
    <row r="779" spans="4:4" x14ac:dyDescent="0.2">
      <c r="D779" s="1"/>
    </row>
    <row r="780" spans="4:4" x14ac:dyDescent="0.2">
      <c r="D780" s="1"/>
    </row>
    <row r="781" spans="4:4" x14ac:dyDescent="0.2">
      <c r="D781" s="1"/>
    </row>
    <row r="782" spans="4:4" x14ac:dyDescent="0.2">
      <c r="D782" s="1"/>
    </row>
    <row r="783" spans="4:4" x14ac:dyDescent="0.2">
      <c r="D783" s="1"/>
    </row>
    <row r="784" spans="4:4" x14ac:dyDescent="0.2">
      <c r="D784" s="1"/>
    </row>
    <row r="785" spans="4:4" x14ac:dyDescent="0.2">
      <c r="D785" s="1"/>
    </row>
    <row r="786" spans="4:4" x14ac:dyDescent="0.2">
      <c r="D786" s="1"/>
    </row>
    <row r="787" spans="4:4" x14ac:dyDescent="0.2">
      <c r="D787" s="1"/>
    </row>
    <row r="788" spans="4:4" x14ac:dyDescent="0.2">
      <c r="D788" s="1"/>
    </row>
    <row r="789" spans="4:4" x14ac:dyDescent="0.2">
      <c r="D789" s="1"/>
    </row>
    <row r="790" spans="4:4" x14ac:dyDescent="0.2">
      <c r="D790" s="1"/>
    </row>
    <row r="791" spans="4:4" x14ac:dyDescent="0.2">
      <c r="D791" s="1"/>
    </row>
    <row r="792" spans="4:4" x14ac:dyDescent="0.2">
      <c r="D792" s="1"/>
    </row>
    <row r="793" spans="4:4" x14ac:dyDescent="0.2">
      <c r="D793" s="1"/>
    </row>
    <row r="794" spans="4:4" x14ac:dyDescent="0.2">
      <c r="D794" s="1"/>
    </row>
    <row r="795" spans="4:4" x14ac:dyDescent="0.2">
      <c r="D795" s="1"/>
    </row>
    <row r="796" spans="4:4" x14ac:dyDescent="0.2">
      <c r="D796" s="1"/>
    </row>
    <row r="797" spans="4:4" x14ac:dyDescent="0.2">
      <c r="D797" s="1"/>
    </row>
    <row r="798" spans="4:4" x14ac:dyDescent="0.2">
      <c r="D798" s="1"/>
    </row>
    <row r="799" spans="4:4" x14ac:dyDescent="0.2">
      <c r="D799" s="1"/>
    </row>
    <row r="800" spans="4:4" x14ac:dyDescent="0.2">
      <c r="D800" s="1"/>
    </row>
    <row r="801" spans="4:4" x14ac:dyDescent="0.2">
      <c r="D801" s="1"/>
    </row>
    <row r="802" spans="4:4" x14ac:dyDescent="0.2">
      <c r="D802" s="1"/>
    </row>
    <row r="803" spans="4:4" x14ac:dyDescent="0.2">
      <c r="D803" s="1"/>
    </row>
    <row r="804" spans="4:4" x14ac:dyDescent="0.2">
      <c r="D804" s="1"/>
    </row>
    <row r="805" spans="4:4" x14ac:dyDescent="0.2">
      <c r="D805" s="1"/>
    </row>
    <row r="806" spans="4:4" x14ac:dyDescent="0.2">
      <c r="D806" s="1"/>
    </row>
    <row r="807" spans="4:4" x14ac:dyDescent="0.2">
      <c r="D807" s="1"/>
    </row>
    <row r="808" spans="4:4" x14ac:dyDescent="0.2">
      <c r="D808" s="1"/>
    </row>
    <row r="809" spans="4:4" x14ac:dyDescent="0.2">
      <c r="D809" s="1"/>
    </row>
    <row r="810" spans="4:4" x14ac:dyDescent="0.2">
      <c r="D810" s="1"/>
    </row>
    <row r="811" spans="4:4" x14ac:dyDescent="0.2">
      <c r="D811" s="1"/>
    </row>
    <row r="812" spans="4:4" x14ac:dyDescent="0.2">
      <c r="D812" s="1"/>
    </row>
    <row r="813" spans="4:4" x14ac:dyDescent="0.2">
      <c r="D813" s="1"/>
    </row>
    <row r="814" spans="4:4" x14ac:dyDescent="0.2">
      <c r="D814" s="1"/>
    </row>
    <row r="815" spans="4:4" x14ac:dyDescent="0.2">
      <c r="D815" s="1"/>
    </row>
    <row r="816" spans="4:4" x14ac:dyDescent="0.2">
      <c r="D816" s="1"/>
    </row>
    <row r="817" spans="4:4" x14ac:dyDescent="0.2">
      <c r="D817" s="1"/>
    </row>
    <row r="818" spans="4:4" x14ac:dyDescent="0.2">
      <c r="D818" s="1"/>
    </row>
    <row r="819" spans="4:4" x14ac:dyDescent="0.2">
      <c r="D819" s="1"/>
    </row>
    <row r="820" spans="4:4" x14ac:dyDescent="0.2">
      <c r="D820" s="1"/>
    </row>
    <row r="821" spans="4:4" x14ac:dyDescent="0.2">
      <c r="D821" s="1"/>
    </row>
    <row r="822" spans="4:4" x14ac:dyDescent="0.2">
      <c r="D822" s="1"/>
    </row>
    <row r="823" spans="4:4" x14ac:dyDescent="0.2">
      <c r="D823" s="1"/>
    </row>
    <row r="824" spans="4:4" x14ac:dyDescent="0.2">
      <c r="D824" s="1"/>
    </row>
    <row r="825" spans="4:4" x14ac:dyDescent="0.2">
      <c r="D825" s="1"/>
    </row>
    <row r="826" spans="4:4" x14ac:dyDescent="0.2">
      <c r="D826" s="1"/>
    </row>
    <row r="827" spans="4:4" x14ac:dyDescent="0.2">
      <c r="D827" s="1"/>
    </row>
    <row r="828" spans="4:4" x14ac:dyDescent="0.2">
      <c r="D828" s="1"/>
    </row>
    <row r="829" spans="4:4" x14ac:dyDescent="0.2">
      <c r="D829" s="1"/>
    </row>
    <row r="830" spans="4:4" x14ac:dyDescent="0.2">
      <c r="D830" s="1"/>
    </row>
    <row r="831" spans="4:4" x14ac:dyDescent="0.2">
      <c r="D831" s="1"/>
    </row>
    <row r="832" spans="4:4" x14ac:dyDescent="0.2">
      <c r="D832" s="1"/>
    </row>
    <row r="833" spans="4:4" x14ac:dyDescent="0.2">
      <c r="D833" s="1"/>
    </row>
    <row r="834" spans="4:4" x14ac:dyDescent="0.2">
      <c r="D834" s="1"/>
    </row>
    <row r="835" spans="4:4" x14ac:dyDescent="0.2">
      <c r="D835" s="1"/>
    </row>
    <row r="836" spans="4:4" x14ac:dyDescent="0.2">
      <c r="D836" s="1"/>
    </row>
    <row r="837" spans="4:4" x14ac:dyDescent="0.2">
      <c r="D837" s="1"/>
    </row>
    <row r="838" spans="4:4" x14ac:dyDescent="0.2">
      <c r="D838" s="1"/>
    </row>
    <row r="839" spans="4:4" x14ac:dyDescent="0.2">
      <c r="D839" s="1"/>
    </row>
    <row r="840" spans="4:4" x14ac:dyDescent="0.2">
      <c r="D840" s="1"/>
    </row>
    <row r="841" spans="4:4" x14ac:dyDescent="0.2">
      <c r="D841" s="1"/>
    </row>
    <row r="842" spans="4:4" x14ac:dyDescent="0.2">
      <c r="D842" s="1"/>
    </row>
    <row r="843" spans="4:4" x14ac:dyDescent="0.2">
      <c r="D843" s="1"/>
    </row>
    <row r="844" spans="4:4" x14ac:dyDescent="0.2">
      <c r="D844" s="1"/>
    </row>
    <row r="845" spans="4:4" x14ac:dyDescent="0.2">
      <c r="D845" s="1"/>
    </row>
    <row r="846" spans="4:4" x14ac:dyDescent="0.2">
      <c r="D846" s="1"/>
    </row>
    <row r="847" spans="4:4" x14ac:dyDescent="0.2">
      <c r="D847" s="1"/>
    </row>
    <row r="848" spans="4:4" x14ac:dyDescent="0.2">
      <c r="D848" s="1"/>
    </row>
    <row r="849" spans="4:4" x14ac:dyDescent="0.2">
      <c r="D849" s="1"/>
    </row>
    <row r="850" spans="4:4" x14ac:dyDescent="0.2">
      <c r="D850" s="1"/>
    </row>
    <row r="851" spans="4:4" x14ac:dyDescent="0.2">
      <c r="D851" s="1"/>
    </row>
    <row r="852" spans="4:4" x14ac:dyDescent="0.2">
      <c r="D852" s="1"/>
    </row>
    <row r="853" spans="4:4" x14ac:dyDescent="0.2">
      <c r="D853" s="1"/>
    </row>
    <row r="854" spans="4:4" x14ac:dyDescent="0.2">
      <c r="D854" s="1"/>
    </row>
    <row r="855" spans="4:4" x14ac:dyDescent="0.2">
      <c r="D855" s="1"/>
    </row>
    <row r="856" spans="4:4" x14ac:dyDescent="0.2">
      <c r="D856" s="1"/>
    </row>
    <row r="857" spans="4:4" x14ac:dyDescent="0.2">
      <c r="D857" s="1"/>
    </row>
    <row r="858" spans="4:4" x14ac:dyDescent="0.2">
      <c r="D858" s="1"/>
    </row>
    <row r="859" spans="4:4" x14ac:dyDescent="0.2">
      <c r="D859" s="1"/>
    </row>
    <row r="860" spans="4:4" x14ac:dyDescent="0.2">
      <c r="D860" s="1"/>
    </row>
    <row r="861" spans="4:4" x14ac:dyDescent="0.2">
      <c r="D861" s="1"/>
    </row>
    <row r="862" spans="4:4" x14ac:dyDescent="0.2">
      <c r="D862" s="1"/>
    </row>
    <row r="863" spans="4:4" x14ac:dyDescent="0.2">
      <c r="D863" s="1"/>
    </row>
    <row r="864" spans="4:4" x14ac:dyDescent="0.2">
      <c r="D864" s="1"/>
    </row>
    <row r="865" spans="4:4" x14ac:dyDescent="0.2">
      <c r="D865" s="1"/>
    </row>
    <row r="866" spans="4:4" x14ac:dyDescent="0.2">
      <c r="D866" s="1"/>
    </row>
    <row r="867" spans="4:4" x14ac:dyDescent="0.2">
      <c r="D867" s="1"/>
    </row>
    <row r="868" spans="4:4" x14ac:dyDescent="0.2">
      <c r="D868" s="1"/>
    </row>
    <row r="869" spans="4:4" x14ac:dyDescent="0.2">
      <c r="D869" s="1"/>
    </row>
    <row r="870" spans="4:4" x14ac:dyDescent="0.2">
      <c r="D870" s="1"/>
    </row>
    <row r="871" spans="4:4" x14ac:dyDescent="0.2">
      <c r="D871" s="1"/>
    </row>
    <row r="872" spans="4:4" x14ac:dyDescent="0.2">
      <c r="D872" s="1"/>
    </row>
    <row r="873" spans="4:4" x14ac:dyDescent="0.2">
      <c r="D873" s="1"/>
    </row>
    <row r="874" spans="4:4" x14ac:dyDescent="0.2">
      <c r="D874" s="1"/>
    </row>
    <row r="875" spans="4:4" x14ac:dyDescent="0.2">
      <c r="D875" s="1"/>
    </row>
    <row r="876" spans="4:4" x14ac:dyDescent="0.2">
      <c r="D876" s="1"/>
    </row>
    <row r="877" spans="4:4" x14ac:dyDescent="0.2">
      <c r="D877" s="1"/>
    </row>
    <row r="878" spans="4:4" x14ac:dyDescent="0.2">
      <c r="D878" s="1"/>
    </row>
    <row r="879" spans="4:4" x14ac:dyDescent="0.2">
      <c r="D879" s="1"/>
    </row>
    <row r="880" spans="4:4" x14ac:dyDescent="0.2">
      <c r="D880" s="1"/>
    </row>
    <row r="881" spans="4:4" x14ac:dyDescent="0.2">
      <c r="D881" s="1"/>
    </row>
    <row r="882" spans="4:4" x14ac:dyDescent="0.2">
      <c r="D882" s="1"/>
    </row>
    <row r="883" spans="4:4" x14ac:dyDescent="0.2">
      <c r="D883" s="1"/>
    </row>
    <row r="884" spans="4:4" x14ac:dyDescent="0.2">
      <c r="D884" s="1"/>
    </row>
    <row r="885" spans="4:4" x14ac:dyDescent="0.2">
      <c r="D885" s="1"/>
    </row>
    <row r="886" spans="4:4" x14ac:dyDescent="0.2">
      <c r="D886" s="1"/>
    </row>
    <row r="887" spans="4:4" x14ac:dyDescent="0.2">
      <c r="D887" s="1"/>
    </row>
    <row r="888" spans="4:4" x14ac:dyDescent="0.2">
      <c r="D888" s="1"/>
    </row>
    <row r="889" spans="4:4" x14ac:dyDescent="0.2">
      <c r="D889" s="1"/>
    </row>
    <row r="890" spans="4:4" x14ac:dyDescent="0.2">
      <c r="D890" s="1"/>
    </row>
    <row r="891" spans="4:4" x14ac:dyDescent="0.2">
      <c r="D891" s="1"/>
    </row>
    <row r="892" spans="4:4" x14ac:dyDescent="0.2">
      <c r="D892" s="1"/>
    </row>
    <row r="893" spans="4:4" x14ac:dyDescent="0.2">
      <c r="D893" s="1"/>
    </row>
    <row r="894" spans="4:4" x14ac:dyDescent="0.2">
      <c r="D894" s="1"/>
    </row>
    <row r="895" spans="4:4" x14ac:dyDescent="0.2">
      <c r="D895" s="1"/>
    </row>
    <row r="896" spans="4:4" x14ac:dyDescent="0.2">
      <c r="D896" s="1"/>
    </row>
    <row r="897" spans="4:4" x14ac:dyDescent="0.2">
      <c r="D897" s="1"/>
    </row>
    <row r="898" spans="4:4" x14ac:dyDescent="0.2">
      <c r="D898" s="1"/>
    </row>
    <row r="899" spans="4:4" x14ac:dyDescent="0.2">
      <c r="D899" s="1"/>
    </row>
    <row r="900" spans="4:4" x14ac:dyDescent="0.2">
      <c r="D900" s="1"/>
    </row>
    <row r="901" spans="4:4" x14ac:dyDescent="0.2">
      <c r="D901" s="1"/>
    </row>
    <row r="902" spans="4:4" x14ac:dyDescent="0.2">
      <c r="D902" s="1"/>
    </row>
    <row r="903" spans="4:4" x14ac:dyDescent="0.2">
      <c r="D903" s="1"/>
    </row>
    <row r="904" spans="4:4" x14ac:dyDescent="0.2">
      <c r="D904" s="1"/>
    </row>
    <row r="905" spans="4:4" x14ac:dyDescent="0.2">
      <c r="D905" s="1"/>
    </row>
    <row r="906" spans="4:4" x14ac:dyDescent="0.2">
      <c r="D906" s="1"/>
    </row>
    <row r="907" spans="4:4" x14ac:dyDescent="0.2">
      <c r="D907" s="1"/>
    </row>
    <row r="908" spans="4:4" x14ac:dyDescent="0.2">
      <c r="D908" s="1"/>
    </row>
    <row r="909" spans="4:4" x14ac:dyDescent="0.2">
      <c r="D909" s="1"/>
    </row>
    <row r="910" spans="4:4" x14ac:dyDescent="0.2">
      <c r="D910" s="1"/>
    </row>
    <row r="911" spans="4:4" x14ac:dyDescent="0.2">
      <c r="D911" s="1"/>
    </row>
    <row r="912" spans="4:4" x14ac:dyDescent="0.2">
      <c r="D912" s="1"/>
    </row>
    <row r="913" spans="4:4" x14ac:dyDescent="0.2">
      <c r="D913" s="1"/>
    </row>
    <row r="914" spans="4:4" x14ac:dyDescent="0.2">
      <c r="D914" s="1"/>
    </row>
    <row r="915" spans="4:4" x14ac:dyDescent="0.2">
      <c r="D915" s="1"/>
    </row>
    <row r="916" spans="4:4" x14ac:dyDescent="0.2">
      <c r="D916" s="1"/>
    </row>
    <row r="917" spans="4:4" x14ac:dyDescent="0.2">
      <c r="D917" s="1"/>
    </row>
    <row r="918" spans="4:4" x14ac:dyDescent="0.2">
      <c r="D918" s="1"/>
    </row>
    <row r="919" spans="4:4" x14ac:dyDescent="0.2">
      <c r="D919" s="1"/>
    </row>
    <row r="920" spans="4:4" x14ac:dyDescent="0.2">
      <c r="D920" s="1"/>
    </row>
    <row r="921" spans="4:4" x14ac:dyDescent="0.2">
      <c r="D921" s="1"/>
    </row>
    <row r="922" spans="4:4" x14ac:dyDescent="0.2">
      <c r="D922" s="1"/>
    </row>
    <row r="923" spans="4:4" x14ac:dyDescent="0.2">
      <c r="D923" s="1"/>
    </row>
    <row r="924" spans="4:4" x14ac:dyDescent="0.2">
      <c r="D924" s="1"/>
    </row>
    <row r="925" spans="4:4" x14ac:dyDescent="0.2">
      <c r="D925" s="1"/>
    </row>
    <row r="926" spans="4:4" x14ac:dyDescent="0.2">
      <c r="D926" s="1"/>
    </row>
    <row r="927" spans="4:4" x14ac:dyDescent="0.2">
      <c r="D927" s="1"/>
    </row>
    <row r="928" spans="4:4" x14ac:dyDescent="0.2">
      <c r="D928" s="1"/>
    </row>
    <row r="929" spans="4:4" x14ac:dyDescent="0.2">
      <c r="D929" s="1"/>
    </row>
    <row r="930" spans="4:4" x14ac:dyDescent="0.2">
      <c r="D930" s="1"/>
    </row>
    <row r="931" spans="4:4" x14ac:dyDescent="0.2">
      <c r="D931" s="1"/>
    </row>
    <row r="932" spans="4:4" x14ac:dyDescent="0.2">
      <c r="D932" s="1"/>
    </row>
    <row r="933" spans="4:4" x14ac:dyDescent="0.2">
      <c r="D933" s="1"/>
    </row>
    <row r="934" spans="4:4" x14ac:dyDescent="0.2">
      <c r="D934" s="1"/>
    </row>
    <row r="935" spans="4:4" x14ac:dyDescent="0.2">
      <c r="D935" s="1"/>
    </row>
    <row r="936" spans="4:4" x14ac:dyDescent="0.2">
      <c r="D936" s="1"/>
    </row>
    <row r="937" spans="4:4" x14ac:dyDescent="0.2">
      <c r="D937" s="1"/>
    </row>
    <row r="938" spans="4:4" x14ac:dyDescent="0.2">
      <c r="D938" s="1"/>
    </row>
    <row r="939" spans="4:4" x14ac:dyDescent="0.2">
      <c r="D939" s="1"/>
    </row>
    <row r="940" spans="4:4" x14ac:dyDescent="0.2">
      <c r="D940" s="1"/>
    </row>
    <row r="941" spans="4:4" x14ac:dyDescent="0.2">
      <c r="D941" s="1"/>
    </row>
    <row r="942" spans="4:4" x14ac:dyDescent="0.2">
      <c r="D942" s="1"/>
    </row>
    <row r="943" spans="4:4" x14ac:dyDescent="0.2">
      <c r="D943" s="1"/>
    </row>
    <row r="944" spans="4:4" x14ac:dyDescent="0.2">
      <c r="D944" s="1"/>
    </row>
    <row r="945" spans="4:4" x14ac:dyDescent="0.2">
      <c r="D945" s="1"/>
    </row>
    <row r="946" spans="4:4" x14ac:dyDescent="0.2">
      <c r="D946" s="1"/>
    </row>
    <row r="947" spans="4:4" x14ac:dyDescent="0.2">
      <c r="D947" s="1"/>
    </row>
    <row r="948" spans="4:4" x14ac:dyDescent="0.2">
      <c r="D948" s="1"/>
    </row>
    <row r="949" spans="4:4" x14ac:dyDescent="0.2">
      <c r="D949" s="1"/>
    </row>
    <row r="950" spans="4:4" x14ac:dyDescent="0.2">
      <c r="D950" s="1"/>
    </row>
    <row r="951" spans="4:4" x14ac:dyDescent="0.2">
      <c r="D951" s="1"/>
    </row>
    <row r="952" spans="4:4" x14ac:dyDescent="0.2">
      <c r="D952" s="1"/>
    </row>
    <row r="953" spans="4:4" x14ac:dyDescent="0.2">
      <c r="D953" s="1"/>
    </row>
    <row r="954" spans="4:4" x14ac:dyDescent="0.2">
      <c r="D954" s="1"/>
    </row>
    <row r="955" spans="4:4" x14ac:dyDescent="0.2">
      <c r="D955" s="1"/>
    </row>
    <row r="956" spans="4:4" x14ac:dyDescent="0.2">
      <c r="D956" s="1"/>
    </row>
    <row r="957" spans="4:4" x14ac:dyDescent="0.2">
      <c r="D957" s="1"/>
    </row>
    <row r="958" spans="4:4" x14ac:dyDescent="0.2">
      <c r="D958" s="1"/>
    </row>
    <row r="959" spans="4:4" x14ac:dyDescent="0.2">
      <c r="D959" s="1"/>
    </row>
    <row r="960" spans="4:4" x14ac:dyDescent="0.2">
      <c r="D960" s="1"/>
    </row>
    <row r="961" spans="4:4" x14ac:dyDescent="0.2">
      <c r="D961" s="1"/>
    </row>
    <row r="962" spans="4:4" x14ac:dyDescent="0.2">
      <c r="D962" s="1"/>
    </row>
    <row r="963" spans="4:4" x14ac:dyDescent="0.2">
      <c r="D963" s="1"/>
    </row>
    <row r="964" spans="4:4" x14ac:dyDescent="0.2">
      <c r="D964" s="1"/>
    </row>
    <row r="965" spans="4:4" x14ac:dyDescent="0.2">
      <c r="D965" s="1"/>
    </row>
    <row r="966" spans="4:4" x14ac:dyDescent="0.2">
      <c r="D966" s="1"/>
    </row>
    <row r="967" spans="4:4" x14ac:dyDescent="0.2">
      <c r="D967" s="1"/>
    </row>
    <row r="968" spans="4:4" x14ac:dyDescent="0.2">
      <c r="D968" s="1"/>
    </row>
    <row r="969" spans="4:4" x14ac:dyDescent="0.2">
      <c r="D969" s="1"/>
    </row>
    <row r="970" spans="4:4" x14ac:dyDescent="0.2">
      <c r="D970" s="1"/>
    </row>
    <row r="971" spans="4:4" x14ac:dyDescent="0.2">
      <c r="D971" s="1"/>
    </row>
    <row r="972" spans="4:4" x14ac:dyDescent="0.2">
      <c r="D972" s="1"/>
    </row>
    <row r="973" spans="4:4" x14ac:dyDescent="0.2">
      <c r="D973" s="1"/>
    </row>
    <row r="974" spans="4:4" x14ac:dyDescent="0.2">
      <c r="D974" s="1"/>
    </row>
    <row r="975" spans="4:4" x14ac:dyDescent="0.2">
      <c r="D975" s="1"/>
    </row>
    <row r="976" spans="4:4" x14ac:dyDescent="0.2">
      <c r="D976" s="1"/>
    </row>
    <row r="977" spans="4:4" x14ac:dyDescent="0.2">
      <c r="D977" s="1"/>
    </row>
    <row r="978" spans="4:4" x14ac:dyDescent="0.2">
      <c r="D978" s="1"/>
    </row>
    <row r="979" spans="4:4" x14ac:dyDescent="0.2">
      <c r="D979" s="1"/>
    </row>
    <row r="980" spans="4:4" x14ac:dyDescent="0.2">
      <c r="D980" s="1"/>
    </row>
    <row r="981" spans="4:4" x14ac:dyDescent="0.2">
      <c r="D981" s="1"/>
    </row>
    <row r="982" spans="4:4" x14ac:dyDescent="0.2">
      <c r="D982" s="1"/>
    </row>
    <row r="983" spans="4:4" x14ac:dyDescent="0.2">
      <c r="D983" s="1"/>
    </row>
    <row r="984" spans="4:4" x14ac:dyDescent="0.2">
      <c r="D984" s="1"/>
    </row>
    <row r="985" spans="4:4" x14ac:dyDescent="0.2">
      <c r="D985" s="1"/>
    </row>
    <row r="986" spans="4:4" x14ac:dyDescent="0.2">
      <c r="D986" s="1"/>
    </row>
    <row r="987" spans="4:4" x14ac:dyDescent="0.2">
      <c r="D987" s="1"/>
    </row>
    <row r="988" spans="4:4" x14ac:dyDescent="0.2">
      <c r="D988" s="1"/>
    </row>
    <row r="989" spans="4:4" x14ac:dyDescent="0.2">
      <c r="D989" s="1"/>
    </row>
    <row r="990" spans="4:4" x14ac:dyDescent="0.2">
      <c r="D990" s="1"/>
    </row>
    <row r="991" spans="4:4" x14ac:dyDescent="0.2">
      <c r="D991" s="1"/>
    </row>
    <row r="992" spans="4:4" x14ac:dyDescent="0.2">
      <c r="D992" s="1"/>
    </row>
    <row r="993" spans="4:4" x14ac:dyDescent="0.2">
      <c r="D993" s="1"/>
    </row>
    <row r="994" spans="4:4" x14ac:dyDescent="0.2">
      <c r="D994" s="1"/>
    </row>
    <row r="995" spans="4:4" x14ac:dyDescent="0.2">
      <c r="D995" s="1"/>
    </row>
    <row r="996" spans="4:4" x14ac:dyDescent="0.2">
      <c r="D996" s="1"/>
    </row>
    <row r="997" spans="4:4" x14ac:dyDescent="0.2">
      <c r="D997" s="1"/>
    </row>
    <row r="998" spans="4:4" x14ac:dyDescent="0.2">
      <c r="D998" s="1"/>
    </row>
    <row r="999" spans="4:4" x14ac:dyDescent="0.2">
      <c r="D999" s="1"/>
    </row>
    <row r="1000" spans="4:4" x14ac:dyDescent="0.2">
      <c r="D1000" s="1"/>
    </row>
    <row r="1001" spans="4:4" x14ac:dyDescent="0.2">
      <c r="D1001" s="1"/>
    </row>
    <row r="1002" spans="4:4" x14ac:dyDescent="0.2">
      <c r="D1002" s="1"/>
    </row>
    <row r="1003" spans="4:4" x14ac:dyDescent="0.2">
      <c r="D1003" s="1"/>
    </row>
    <row r="1004" spans="4:4" x14ac:dyDescent="0.2">
      <c r="D1004" s="1"/>
    </row>
    <row r="1005" spans="4:4" x14ac:dyDescent="0.2">
      <c r="D1005" s="1"/>
    </row>
    <row r="1006" spans="4:4" x14ac:dyDescent="0.2">
      <c r="D1006" s="1"/>
    </row>
    <row r="1007" spans="4:4" x14ac:dyDescent="0.2">
      <c r="D1007" s="1"/>
    </row>
    <row r="1008" spans="4:4" x14ac:dyDescent="0.2">
      <c r="D1008" s="1"/>
    </row>
    <row r="1009" spans="4:4" x14ac:dyDescent="0.2">
      <c r="D1009" s="1"/>
    </row>
    <row r="1010" spans="4:4" x14ac:dyDescent="0.2">
      <c r="D1010" s="1"/>
    </row>
    <row r="1011" spans="4:4" x14ac:dyDescent="0.2">
      <c r="D1011" s="1"/>
    </row>
    <row r="1012" spans="4:4" x14ac:dyDescent="0.2">
      <c r="D1012" s="1"/>
    </row>
    <row r="1013" spans="4:4" x14ac:dyDescent="0.2">
      <c r="D1013" s="1"/>
    </row>
    <row r="1014" spans="4:4" x14ac:dyDescent="0.2">
      <c r="D1014" s="1"/>
    </row>
    <row r="1015" spans="4:4" x14ac:dyDescent="0.2">
      <c r="D1015" s="1"/>
    </row>
    <row r="1016" spans="4:4" x14ac:dyDescent="0.2">
      <c r="D1016" s="1"/>
    </row>
    <row r="1017" spans="4:4" x14ac:dyDescent="0.2">
      <c r="D1017" s="1"/>
    </row>
    <row r="1018" spans="4:4" x14ac:dyDescent="0.2">
      <c r="D1018" s="1"/>
    </row>
    <row r="1019" spans="4:4" x14ac:dyDescent="0.2">
      <c r="D1019" s="1"/>
    </row>
    <row r="1020" spans="4:4" x14ac:dyDescent="0.2">
      <c r="D1020" s="1"/>
    </row>
    <row r="1021" spans="4:4" x14ac:dyDescent="0.2">
      <c r="D1021" s="1"/>
    </row>
    <row r="1022" spans="4:4" x14ac:dyDescent="0.2">
      <c r="D1022" s="1"/>
    </row>
    <row r="1023" spans="4:4" x14ac:dyDescent="0.2">
      <c r="D1023" s="1"/>
    </row>
    <row r="1024" spans="4:4" x14ac:dyDescent="0.2">
      <c r="D1024" s="1"/>
    </row>
    <row r="1025" spans="4:4" x14ac:dyDescent="0.2">
      <c r="D1025" s="1"/>
    </row>
    <row r="1026" spans="4:4" x14ac:dyDescent="0.2">
      <c r="D1026" s="1"/>
    </row>
    <row r="1027" spans="4:4" x14ac:dyDescent="0.2">
      <c r="D1027" s="1"/>
    </row>
    <row r="1028" spans="4:4" x14ac:dyDescent="0.2">
      <c r="D1028" s="1"/>
    </row>
    <row r="1029" spans="4:4" x14ac:dyDescent="0.2">
      <c r="D1029" s="1"/>
    </row>
    <row r="1030" spans="4:4" x14ac:dyDescent="0.2">
      <c r="D1030" s="1"/>
    </row>
    <row r="1031" spans="4:4" x14ac:dyDescent="0.2">
      <c r="D1031" s="1"/>
    </row>
    <row r="1032" spans="4:4" x14ac:dyDescent="0.2">
      <c r="D1032" s="1"/>
    </row>
    <row r="1033" spans="4:4" x14ac:dyDescent="0.2">
      <c r="D1033" s="1"/>
    </row>
    <row r="1034" spans="4:4" x14ac:dyDescent="0.2">
      <c r="D1034" s="1"/>
    </row>
    <row r="1035" spans="4:4" x14ac:dyDescent="0.2">
      <c r="D1035" s="1"/>
    </row>
    <row r="1036" spans="4:4" x14ac:dyDescent="0.2">
      <c r="D1036" s="1"/>
    </row>
    <row r="1037" spans="4:4" x14ac:dyDescent="0.2">
      <c r="D1037" s="1"/>
    </row>
    <row r="1038" spans="4:4" x14ac:dyDescent="0.2">
      <c r="D1038" s="1"/>
    </row>
    <row r="1039" spans="4:4" x14ac:dyDescent="0.2">
      <c r="D1039" s="1"/>
    </row>
    <row r="1040" spans="4:4" x14ac:dyDescent="0.2">
      <c r="D1040" s="1"/>
    </row>
    <row r="1041" spans="4:4" x14ac:dyDescent="0.2">
      <c r="D1041" s="1"/>
    </row>
    <row r="1042" spans="4:4" x14ac:dyDescent="0.2">
      <c r="D1042" s="1"/>
    </row>
    <row r="1043" spans="4:4" x14ac:dyDescent="0.2">
      <c r="D1043" s="1"/>
    </row>
    <row r="1044" spans="4:4" x14ac:dyDescent="0.2">
      <c r="D1044" s="1"/>
    </row>
    <row r="1045" spans="4:4" x14ac:dyDescent="0.2">
      <c r="D1045" s="1"/>
    </row>
    <row r="1046" spans="4:4" x14ac:dyDescent="0.2">
      <c r="D1046" s="1"/>
    </row>
    <row r="1047" spans="4:4" x14ac:dyDescent="0.2">
      <c r="D1047" s="1"/>
    </row>
    <row r="1048" spans="4:4" x14ac:dyDescent="0.2">
      <c r="D1048" s="1"/>
    </row>
    <row r="1049" spans="4:4" x14ac:dyDescent="0.2">
      <c r="D1049" s="1"/>
    </row>
    <row r="1050" spans="4:4" x14ac:dyDescent="0.2">
      <c r="D1050" s="1"/>
    </row>
    <row r="1051" spans="4:4" x14ac:dyDescent="0.2">
      <c r="D1051" s="1"/>
    </row>
    <row r="1052" spans="4:4" x14ac:dyDescent="0.2">
      <c r="D1052" s="1"/>
    </row>
    <row r="1053" spans="4:4" x14ac:dyDescent="0.2">
      <c r="D1053" s="1"/>
    </row>
    <row r="1054" spans="4:4" x14ac:dyDescent="0.2">
      <c r="D1054" s="1"/>
    </row>
    <row r="1055" spans="4:4" x14ac:dyDescent="0.2">
      <c r="D1055" s="1"/>
    </row>
    <row r="1056" spans="4:4" x14ac:dyDescent="0.2">
      <c r="D1056" s="1"/>
    </row>
    <row r="1057" spans="4:4" x14ac:dyDescent="0.2">
      <c r="D1057" s="1"/>
    </row>
    <row r="1058" spans="4:4" x14ac:dyDescent="0.2">
      <c r="D1058" s="1"/>
    </row>
    <row r="1059" spans="4:4" x14ac:dyDescent="0.2">
      <c r="D1059" s="1"/>
    </row>
    <row r="1060" spans="4:4" x14ac:dyDescent="0.2">
      <c r="D1060" s="1"/>
    </row>
    <row r="1061" spans="4:4" x14ac:dyDescent="0.2">
      <c r="D1061" s="1"/>
    </row>
    <row r="1062" spans="4:4" x14ac:dyDescent="0.2">
      <c r="D1062" s="1"/>
    </row>
    <row r="1063" spans="4:4" x14ac:dyDescent="0.2">
      <c r="D1063" s="1"/>
    </row>
    <row r="1064" spans="4:4" x14ac:dyDescent="0.2">
      <c r="D1064" s="1"/>
    </row>
    <row r="1065" spans="4:4" x14ac:dyDescent="0.2">
      <c r="D1065" s="1"/>
    </row>
    <row r="1066" spans="4:4" x14ac:dyDescent="0.2">
      <c r="D1066" s="1"/>
    </row>
    <row r="1067" spans="4:4" x14ac:dyDescent="0.2">
      <c r="D1067" s="1"/>
    </row>
    <row r="1068" spans="4:4" x14ac:dyDescent="0.2">
      <c r="D1068" s="1"/>
    </row>
    <row r="1069" spans="4:4" x14ac:dyDescent="0.2">
      <c r="D1069" s="1"/>
    </row>
    <row r="1070" spans="4:4" x14ac:dyDescent="0.2">
      <c r="D1070" s="1"/>
    </row>
    <row r="1071" spans="4:4" x14ac:dyDescent="0.2">
      <c r="D1071" s="1"/>
    </row>
    <row r="1072" spans="4:4" x14ac:dyDescent="0.2">
      <c r="D1072" s="1"/>
    </row>
    <row r="1073" spans="4:4" x14ac:dyDescent="0.2">
      <c r="D1073" s="1"/>
    </row>
    <row r="1074" spans="4:4" x14ac:dyDescent="0.2">
      <c r="D1074" s="1"/>
    </row>
    <row r="1075" spans="4:4" x14ac:dyDescent="0.2">
      <c r="D1075" s="1"/>
    </row>
    <row r="1076" spans="4:4" x14ac:dyDescent="0.2">
      <c r="D1076" s="1"/>
    </row>
    <row r="1077" spans="4:4" x14ac:dyDescent="0.2">
      <c r="D1077" s="1"/>
    </row>
    <row r="1078" spans="4:4" x14ac:dyDescent="0.2">
      <c r="D1078" s="1"/>
    </row>
    <row r="1079" spans="4:4" x14ac:dyDescent="0.2">
      <c r="D1079" s="1"/>
    </row>
    <row r="1080" spans="4:4" x14ac:dyDescent="0.2">
      <c r="D1080" s="1"/>
    </row>
    <row r="1081" spans="4:4" x14ac:dyDescent="0.2">
      <c r="D1081" s="1"/>
    </row>
    <row r="1082" spans="4:4" x14ac:dyDescent="0.2">
      <c r="D1082" s="1"/>
    </row>
    <row r="1083" spans="4:4" x14ac:dyDescent="0.2">
      <c r="D1083" s="1"/>
    </row>
    <row r="1084" spans="4:4" x14ac:dyDescent="0.2">
      <c r="D1084" s="1"/>
    </row>
    <row r="1085" spans="4:4" x14ac:dyDescent="0.2">
      <c r="D1085" s="1"/>
    </row>
    <row r="1086" spans="4:4" x14ac:dyDescent="0.2">
      <c r="D1086" s="1"/>
    </row>
    <row r="1087" spans="4:4" x14ac:dyDescent="0.2">
      <c r="D1087" s="1"/>
    </row>
    <row r="1088" spans="4:4" x14ac:dyDescent="0.2">
      <c r="D1088" s="1"/>
    </row>
    <row r="1089" spans="4:4" x14ac:dyDescent="0.2">
      <c r="D1089" s="1"/>
    </row>
    <row r="1090" spans="4:4" x14ac:dyDescent="0.2">
      <c r="D1090" s="1"/>
    </row>
    <row r="1091" spans="4:4" x14ac:dyDescent="0.2">
      <c r="D1091" s="1"/>
    </row>
    <row r="1092" spans="4:4" x14ac:dyDescent="0.2">
      <c r="D1092" s="1"/>
    </row>
    <row r="1093" spans="4:4" x14ac:dyDescent="0.2">
      <c r="D1093" s="1"/>
    </row>
    <row r="1094" spans="4:4" x14ac:dyDescent="0.2">
      <c r="D1094" s="1"/>
    </row>
    <row r="1095" spans="4:4" x14ac:dyDescent="0.2">
      <c r="D1095" s="1"/>
    </row>
    <row r="1096" spans="4:4" x14ac:dyDescent="0.2">
      <c r="D1096" s="1"/>
    </row>
    <row r="1097" spans="4:4" x14ac:dyDescent="0.2">
      <c r="D1097" s="1"/>
    </row>
    <row r="1098" spans="4:4" x14ac:dyDescent="0.2">
      <c r="D1098" s="1"/>
    </row>
    <row r="1099" spans="4:4" x14ac:dyDescent="0.2">
      <c r="D1099" s="1"/>
    </row>
    <row r="1100" spans="4:4" x14ac:dyDescent="0.2">
      <c r="D1100" s="1"/>
    </row>
    <row r="1101" spans="4:4" x14ac:dyDescent="0.2">
      <c r="D1101" s="1"/>
    </row>
    <row r="1102" spans="4:4" x14ac:dyDescent="0.2">
      <c r="D1102" s="1"/>
    </row>
    <row r="1103" spans="4:4" x14ac:dyDescent="0.2">
      <c r="D1103" s="1"/>
    </row>
    <row r="1104" spans="4:4" x14ac:dyDescent="0.2">
      <c r="D1104" s="1"/>
    </row>
    <row r="1105" spans="4:4" x14ac:dyDescent="0.2">
      <c r="D1105" s="1"/>
    </row>
    <row r="1106" spans="4:4" x14ac:dyDescent="0.2">
      <c r="D1106" s="1"/>
    </row>
    <row r="1107" spans="4:4" x14ac:dyDescent="0.2">
      <c r="D1107" s="1"/>
    </row>
    <row r="1108" spans="4:4" x14ac:dyDescent="0.2">
      <c r="D1108" s="1"/>
    </row>
    <row r="1109" spans="4:4" x14ac:dyDescent="0.2">
      <c r="D1109" s="1"/>
    </row>
    <row r="1110" spans="4:4" x14ac:dyDescent="0.2">
      <c r="D1110" s="1"/>
    </row>
    <row r="1111" spans="4:4" x14ac:dyDescent="0.2">
      <c r="D1111" s="1"/>
    </row>
    <row r="1112" spans="4:4" x14ac:dyDescent="0.2">
      <c r="D1112" s="1"/>
    </row>
    <row r="1113" spans="4:4" x14ac:dyDescent="0.2">
      <c r="D1113" s="1"/>
    </row>
    <row r="1114" spans="4:4" x14ac:dyDescent="0.2">
      <c r="D1114" s="1"/>
    </row>
    <row r="1115" spans="4:4" x14ac:dyDescent="0.2">
      <c r="D1115" s="1"/>
    </row>
    <row r="1116" spans="4:4" x14ac:dyDescent="0.2">
      <c r="D1116" s="1"/>
    </row>
    <row r="1117" spans="4:4" x14ac:dyDescent="0.2">
      <c r="D1117" s="1"/>
    </row>
    <row r="1118" spans="4:4" x14ac:dyDescent="0.2">
      <c r="D1118" s="1"/>
    </row>
    <row r="1119" spans="4:4" x14ac:dyDescent="0.2">
      <c r="D1119" s="1"/>
    </row>
    <row r="1120" spans="4:4" x14ac:dyDescent="0.2">
      <c r="D1120" s="1"/>
    </row>
    <row r="1121" spans="4:4" x14ac:dyDescent="0.2">
      <c r="D1121" s="1"/>
    </row>
    <row r="1122" spans="4:4" x14ac:dyDescent="0.2">
      <c r="D1122" s="1"/>
    </row>
    <row r="1123" spans="4:4" x14ac:dyDescent="0.2">
      <c r="D1123" s="1"/>
    </row>
    <row r="1124" spans="4:4" x14ac:dyDescent="0.2">
      <c r="D1124" s="1"/>
    </row>
    <row r="1125" spans="4:4" x14ac:dyDescent="0.2">
      <c r="D1125" s="1"/>
    </row>
    <row r="1126" spans="4:4" x14ac:dyDescent="0.2">
      <c r="D1126" s="1"/>
    </row>
    <row r="1127" spans="4:4" x14ac:dyDescent="0.2">
      <c r="D1127" s="1"/>
    </row>
    <row r="1128" spans="4:4" x14ac:dyDescent="0.2">
      <c r="D1128" s="1"/>
    </row>
    <row r="1129" spans="4:4" x14ac:dyDescent="0.2">
      <c r="D1129" s="1"/>
    </row>
    <row r="1130" spans="4:4" x14ac:dyDescent="0.2">
      <c r="D1130" s="1"/>
    </row>
    <row r="1131" spans="4:4" x14ac:dyDescent="0.2">
      <c r="D1131" s="1"/>
    </row>
    <row r="1132" spans="4:4" x14ac:dyDescent="0.2">
      <c r="D1132" s="1"/>
    </row>
    <row r="1133" spans="4:4" x14ac:dyDescent="0.2">
      <c r="D1133" s="1"/>
    </row>
    <row r="1134" spans="4:4" x14ac:dyDescent="0.2">
      <c r="D1134" s="1"/>
    </row>
    <row r="1135" spans="4:4" x14ac:dyDescent="0.2">
      <c r="D1135" s="1"/>
    </row>
    <row r="1136" spans="4:4" x14ac:dyDescent="0.2">
      <c r="D1136" s="1"/>
    </row>
    <row r="1137" spans="4:4" x14ac:dyDescent="0.2">
      <c r="D1137" s="1"/>
    </row>
    <row r="1138" spans="4:4" x14ac:dyDescent="0.2">
      <c r="D1138" s="1"/>
    </row>
    <row r="1139" spans="4:4" x14ac:dyDescent="0.2">
      <c r="D1139" s="1"/>
    </row>
    <row r="1140" spans="4:4" x14ac:dyDescent="0.2">
      <c r="D1140" s="1"/>
    </row>
    <row r="1141" spans="4:4" x14ac:dyDescent="0.2">
      <c r="D1141" s="1"/>
    </row>
    <row r="1142" spans="4:4" x14ac:dyDescent="0.2">
      <c r="D1142" s="1"/>
    </row>
    <row r="1143" spans="4:4" x14ac:dyDescent="0.2">
      <c r="D1143" s="1"/>
    </row>
    <row r="1144" spans="4:4" x14ac:dyDescent="0.2">
      <c r="D1144" s="1"/>
    </row>
    <row r="1145" spans="4:4" x14ac:dyDescent="0.2">
      <c r="D1145" s="1"/>
    </row>
    <row r="1146" spans="4:4" x14ac:dyDescent="0.2">
      <c r="D1146" s="1"/>
    </row>
    <row r="1147" spans="4:4" x14ac:dyDescent="0.2">
      <c r="D1147" s="1"/>
    </row>
    <row r="1148" spans="4:4" x14ac:dyDescent="0.2">
      <c r="D1148" s="1"/>
    </row>
    <row r="1149" spans="4:4" x14ac:dyDescent="0.2">
      <c r="D1149" s="1"/>
    </row>
    <row r="1150" spans="4:4" x14ac:dyDescent="0.2">
      <c r="D1150" s="1"/>
    </row>
    <row r="1151" spans="4:4" x14ac:dyDescent="0.2">
      <c r="D1151" s="1"/>
    </row>
    <row r="1152" spans="4:4" x14ac:dyDescent="0.2">
      <c r="D1152" s="1"/>
    </row>
    <row r="1153" spans="4:4" x14ac:dyDescent="0.2">
      <c r="D1153" s="1"/>
    </row>
    <row r="1154" spans="4:4" x14ac:dyDescent="0.2">
      <c r="D1154" s="1"/>
    </row>
    <row r="1155" spans="4:4" x14ac:dyDescent="0.2">
      <c r="D1155" s="1"/>
    </row>
    <row r="1156" spans="4:4" x14ac:dyDescent="0.2">
      <c r="D1156" s="1"/>
    </row>
    <row r="1157" spans="4:4" x14ac:dyDescent="0.2">
      <c r="D1157" s="1"/>
    </row>
    <row r="1158" spans="4:4" x14ac:dyDescent="0.2">
      <c r="D1158" s="1"/>
    </row>
    <row r="1159" spans="4:4" x14ac:dyDescent="0.2">
      <c r="D1159" s="1"/>
    </row>
    <row r="1160" spans="4:4" x14ac:dyDescent="0.2">
      <c r="D1160" s="1"/>
    </row>
    <row r="1161" spans="4:4" x14ac:dyDescent="0.2">
      <c r="D1161" s="1"/>
    </row>
    <row r="1162" spans="4:4" x14ac:dyDescent="0.2">
      <c r="D1162" s="1"/>
    </row>
    <row r="1163" spans="4:4" x14ac:dyDescent="0.2">
      <c r="D1163" s="1"/>
    </row>
    <row r="1164" spans="4:4" x14ac:dyDescent="0.2">
      <c r="D1164" s="1"/>
    </row>
    <row r="1165" spans="4:4" x14ac:dyDescent="0.2">
      <c r="D1165" s="1"/>
    </row>
    <row r="1166" spans="4:4" x14ac:dyDescent="0.2">
      <c r="D1166" s="1"/>
    </row>
    <row r="1167" spans="4:4" x14ac:dyDescent="0.2">
      <c r="D1167" s="1"/>
    </row>
    <row r="1168" spans="4:4" x14ac:dyDescent="0.2">
      <c r="D1168" s="1"/>
    </row>
    <row r="1169" spans="4:4" x14ac:dyDescent="0.2">
      <c r="D1169" s="1"/>
    </row>
    <row r="1170" spans="4:4" x14ac:dyDescent="0.2">
      <c r="D1170" s="1"/>
    </row>
    <row r="1171" spans="4:4" x14ac:dyDescent="0.2">
      <c r="D1171" s="1"/>
    </row>
    <row r="1172" spans="4:4" x14ac:dyDescent="0.2">
      <c r="D1172" s="1"/>
    </row>
    <row r="1173" spans="4:4" x14ac:dyDescent="0.2">
      <c r="D1173" s="1"/>
    </row>
    <row r="1174" spans="4:4" x14ac:dyDescent="0.2">
      <c r="D1174" s="1"/>
    </row>
    <row r="1175" spans="4:4" x14ac:dyDescent="0.2">
      <c r="D1175" s="1"/>
    </row>
    <row r="1176" spans="4:4" x14ac:dyDescent="0.2">
      <c r="D1176" s="1"/>
    </row>
    <row r="1177" spans="4:4" x14ac:dyDescent="0.2">
      <c r="D1177" s="1"/>
    </row>
    <row r="1178" spans="4:4" x14ac:dyDescent="0.2">
      <c r="D1178" s="1"/>
    </row>
    <row r="1179" spans="4:4" x14ac:dyDescent="0.2">
      <c r="D1179" s="1"/>
    </row>
    <row r="1180" spans="4:4" x14ac:dyDescent="0.2">
      <c r="D1180" s="1"/>
    </row>
    <row r="1181" spans="4:4" x14ac:dyDescent="0.2">
      <c r="D1181" s="1"/>
    </row>
    <row r="1182" spans="4:4" x14ac:dyDescent="0.2">
      <c r="D1182" s="1"/>
    </row>
    <row r="1183" spans="4:4" x14ac:dyDescent="0.2">
      <c r="D1183" s="1"/>
    </row>
    <row r="1184" spans="4:4" x14ac:dyDescent="0.2">
      <c r="D1184" s="1"/>
    </row>
    <row r="1185" spans="4:4" x14ac:dyDescent="0.2">
      <c r="D1185" s="1"/>
    </row>
    <row r="1186" spans="4:4" x14ac:dyDescent="0.2">
      <c r="D1186" s="1"/>
    </row>
    <row r="1187" spans="4:4" x14ac:dyDescent="0.2">
      <c r="D1187" s="1"/>
    </row>
    <row r="1188" spans="4:4" x14ac:dyDescent="0.2">
      <c r="D1188" s="1"/>
    </row>
    <row r="1189" spans="4:4" x14ac:dyDescent="0.2">
      <c r="D1189" s="1"/>
    </row>
    <row r="1190" spans="4:4" x14ac:dyDescent="0.2">
      <c r="D1190" s="1"/>
    </row>
    <row r="1191" spans="4:4" x14ac:dyDescent="0.2">
      <c r="D1191" s="1"/>
    </row>
    <row r="1192" spans="4:4" x14ac:dyDescent="0.2">
      <c r="D1192" s="1"/>
    </row>
    <row r="1193" spans="4:4" x14ac:dyDescent="0.2">
      <c r="D1193" s="1"/>
    </row>
    <row r="1194" spans="4:4" x14ac:dyDescent="0.2">
      <c r="D1194" s="1"/>
    </row>
    <row r="1195" spans="4:4" x14ac:dyDescent="0.2">
      <c r="D1195" s="1"/>
    </row>
    <row r="1196" spans="4:4" x14ac:dyDescent="0.2">
      <c r="D1196" s="1"/>
    </row>
    <row r="1197" spans="4:4" x14ac:dyDescent="0.2">
      <c r="D1197" s="1"/>
    </row>
    <row r="1198" spans="4:4" x14ac:dyDescent="0.2">
      <c r="D1198" s="1"/>
    </row>
    <row r="1199" spans="4:4" x14ac:dyDescent="0.2">
      <c r="D1199" s="1"/>
    </row>
    <row r="1200" spans="4:4" x14ac:dyDescent="0.2">
      <c r="D1200" s="1"/>
    </row>
    <row r="1201" spans="4:4" x14ac:dyDescent="0.2">
      <c r="D1201" s="1"/>
    </row>
    <row r="1202" spans="4:4" x14ac:dyDescent="0.2">
      <c r="D1202" s="1"/>
    </row>
    <row r="1203" spans="4:4" x14ac:dyDescent="0.2">
      <c r="D1203" s="1"/>
    </row>
    <row r="1204" spans="4:4" x14ac:dyDescent="0.2">
      <c r="D1204" s="1"/>
    </row>
    <row r="1205" spans="4:4" x14ac:dyDescent="0.2">
      <c r="D1205" s="1"/>
    </row>
    <row r="1206" spans="4:4" x14ac:dyDescent="0.2">
      <c r="D1206" s="1"/>
    </row>
    <row r="1207" spans="4:4" x14ac:dyDescent="0.2">
      <c r="D1207" s="1"/>
    </row>
    <row r="1208" spans="4:4" x14ac:dyDescent="0.2">
      <c r="D1208" s="1"/>
    </row>
    <row r="1209" spans="4:4" x14ac:dyDescent="0.2">
      <c r="D1209" s="1"/>
    </row>
    <row r="1210" spans="4:4" x14ac:dyDescent="0.2">
      <c r="D1210" s="1"/>
    </row>
    <row r="1211" spans="4:4" x14ac:dyDescent="0.2">
      <c r="D1211" s="1"/>
    </row>
    <row r="1212" spans="4:4" x14ac:dyDescent="0.2">
      <c r="D1212" s="1"/>
    </row>
    <row r="1213" spans="4:4" x14ac:dyDescent="0.2">
      <c r="D1213" s="1"/>
    </row>
    <row r="1214" spans="4:4" x14ac:dyDescent="0.2">
      <c r="D1214" s="1"/>
    </row>
    <row r="1215" spans="4:4" x14ac:dyDescent="0.2">
      <c r="D1215" s="1"/>
    </row>
    <row r="1216" spans="4:4" x14ac:dyDescent="0.2">
      <c r="D1216" s="1"/>
    </row>
    <row r="1217" spans="4:4" x14ac:dyDescent="0.2">
      <c r="D1217" s="1"/>
    </row>
    <row r="1218" spans="4:4" x14ac:dyDescent="0.2">
      <c r="D1218" s="1"/>
    </row>
    <row r="1219" spans="4:4" x14ac:dyDescent="0.2">
      <c r="D1219" s="1"/>
    </row>
    <row r="1220" spans="4:4" x14ac:dyDescent="0.2">
      <c r="D1220" s="1"/>
    </row>
    <row r="1221" spans="4:4" x14ac:dyDescent="0.2">
      <c r="D1221" s="1"/>
    </row>
    <row r="1222" spans="4:4" x14ac:dyDescent="0.2">
      <c r="D1222" s="1"/>
    </row>
    <row r="1223" spans="4:4" x14ac:dyDescent="0.2">
      <c r="D1223" s="1"/>
    </row>
    <row r="1224" spans="4:4" x14ac:dyDescent="0.2">
      <c r="D1224" s="1"/>
    </row>
    <row r="1225" spans="4:4" x14ac:dyDescent="0.2">
      <c r="D1225" s="1"/>
    </row>
    <row r="1226" spans="4:4" x14ac:dyDescent="0.2">
      <c r="D1226" s="1"/>
    </row>
    <row r="1227" spans="4:4" x14ac:dyDescent="0.2">
      <c r="D1227" s="1"/>
    </row>
    <row r="1228" spans="4:4" x14ac:dyDescent="0.2">
      <c r="D1228" s="1"/>
    </row>
    <row r="1229" spans="4:4" x14ac:dyDescent="0.2">
      <c r="D1229" s="1"/>
    </row>
    <row r="1230" spans="4:4" x14ac:dyDescent="0.2">
      <c r="D1230" s="1"/>
    </row>
    <row r="1231" spans="4:4" x14ac:dyDescent="0.2">
      <c r="D1231" s="1"/>
    </row>
    <row r="1232" spans="4:4" x14ac:dyDescent="0.2">
      <c r="D1232" s="1"/>
    </row>
    <row r="1233" spans="4:4" x14ac:dyDescent="0.2">
      <c r="D1233" s="1"/>
    </row>
    <row r="1234" spans="4:4" x14ac:dyDescent="0.2">
      <c r="D1234" s="1"/>
    </row>
    <row r="1235" spans="4:4" x14ac:dyDescent="0.2">
      <c r="D1235" s="1"/>
    </row>
    <row r="1236" spans="4:4" x14ac:dyDescent="0.2">
      <c r="D1236" s="1"/>
    </row>
    <row r="1237" spans="4:4" x14ac:dyDescent="0.2">
      <c r="D1237" s="1"/>
    </row>
    <row r="1238" spans="4:4" x14ac:dyDescent="0.2">
      <c r="D1238" s="1"/>
    </row>
    <row r="1239" spans="4:4" x14ac:dyDescent="0.2">
      <c r="D1239" s="1"/>
    </row>
    <row r="1240" spans="4:4" x14ac:dyDescent="0.2">
      <c r="D1240" s="1"/>
    </row>
    <row r="1241" spans="4:4" x14ac:dyDescent="0.2">
      <c r="D1241" s="1"/>
    </row>
    <row r="1242" spans="4:4" x14ac:dyDescent="0.2">
      <c r="D1242" s="1"/>
    </row>
    <row r="1243" spans="4:4" x14ac:dyDescent="0.2">
      <c r="D1243" s="1"/>
    </row>
    <row r="1244" spans="4:4" x14ac:dyDescent="0.2">
      <c r="D1244" s="1"/>
    </row>
    <row r="1245" spans="4:4" x14ac:dyDescent="0.2">
      <c r="D1245" s="1"/>
    </row>
    <row r="1246" spans="4:4" x14ac:dyDescent="0.2">
      <c r="D1246" s="1"/>
    </row>
    <row r="1247" spans="4:4" x14ac:dyDescent="0.2">
      <c r="D1247" s="1"/>
    </row>
    <row r="1248" spans="4:4" x14ac:dyDescent="0.2">
      <c r="D1248" s="1"/>
    </row>
    <row r="1249" spans="4:4" x14ac:dyDescent="0.2">
      <c r="D1249" s="1"/>
    </row>
    <row r="1250" spans="4:4" x14ac:dyDescent="0.2">
      <c r="D1250" s="1"/>
    </row>
    <row r="1251" spans="4:4" x14ac:dyDescent="0.2">
      <c r="D1251" s="1"/>
    </row>
    <row r="1252" spans="4:4" x14ac:dyDescent="0.2">
      <c r="D1252" s="1"/>
    </row>
    <row r="1253" spans="4:4" x14ac:dyDescent="0.2">
      <c r="D1253" s="1"/>
    </row>
    <row r="1254" spans="4:4" x14ac:dyDescent="0.2">
      <c r="D1254" s="1"/>
    </row>
    <row r="1255" spans="4:4" x14ac:dyDescent="0.2">
      <c r="D1255" s="1"/>
    </row>
    <row r="1256" spans="4:4" x14ac:dyDescent="0.2">
      <c r="D1256" s="1"/>
    </row>
    <row r="1257" spans="4:4" x14ac:dyDescent="0.2">
      <c r="D1257" s="1"/>
    </row>
    <row r="1258" spans="4:4" x14ac:dyDescent="0.2">
      <c r="D1258" s="1"/>
    </row>
    <row r="1259" spans="4:4" x14ac:dyDescent="0.2">
      <c r="D1259" s="1"/>
    </row>
    <row r="1260" spans="4:4" x14ac:dyDescent="0.2">
      <c r="D1260" s="1"/>
    </row>
    <row r="1261" spans="4:4" x14ac:dyDescent="0.2">
      <c r="D1261" s="1"/>
    </row>
    <row r="1262" spans="4:4" x14ac:dyDescent="0.2">
      <c r="D1262" s="1"/>
    </row>
    <row r="1263" spans="4:4" x14ac:dyDescent="0.2">
      <c r="D1263" s="1"/>
    </row>
    <row r="1264" spans="4:4" x14ac:dyDescent="0.2">
      <c r="D1264" s="1"/>
    </row>
    <row r="1265" spans="4:4" x14ac:dyDescent="0.2">
      <c r="D1265" s="1"/>
    </row>
    <row r="1266" spans="4:4" x14ac:dyDescent="0.2">
      <c r="D1266" s="1"/>
    </row>
    <row r="1267" spans="4:4" x14ac:dyDescent="0.2">
      <c r="D1267" s="1"/>
    </row>
    <row r="1268" spans="4:4" x14ac:dyDescent="0.2">
      <c r="D1268" s="1"/>
    </row>
    <row r="1269" spans="4:4" x14ac:dyDescent="0.2">
      <c r="D1269" s="1"/>
    </row>
    <row r="1270" spans="4:4" x14ac:dyDescent="0.2">
      <c r="D1270" s="1"/>
    </row>
    <row r="1271" spans="4:4" x14ac:dyDescent="0.2">
      <c r="D1271" s="1"/>
    </row>
    <row r="1272" spans="4:4" x14ac:dyDescent="0.2">
      <c r="D1272" s="1"/>
    </row>
    <row r="1273" spans="4:4" x14ac:dyDescent="0.2">
      <c r="D1273" s="1"/>
    </row>
    <row r="1274" spans="4:4" x14ac:dyDescent="0.2">
      <c r="D1274" s="1"/>
    </row>
    <row r="1275" spans="4:4" x14ac:dyDescent="0.2">
      <c r="D1275" s="1"/>
    </row>
    <row r="1276" spans="4:4" x14ac:dyDescent="0.2">
      <c r="D1276" s="1"/>
    </row>
    <row r="1277" spans="4:4" x14ac:dyDescent="0.2">
      <c r="D1277" s="1"/>
    </row>
    <row r="1278" spans="4:4" x14ac:dyDescent="0.2">
      <c r="D1278" s="1"/>
    </row>
    <row r="1279" spans="4:4" x14ac:dyDescent="0.2">
      <c r="D1279" s="1"/>
    </row>
    <row r="1280" spans="4:4" x14ac:dyDescent="0.2">
      <c r="D1280" s="1"/>
    </row>
    <row r="1281" spans="4:4" x14ac:dyDescent="0.2">
      <c r="D1281" s="1"/>
    </row>
    <row r="1282" spans="4:4" x14ac:dyDescent="0.2">
      <c r="D1282" s="1"/>
    </row>
    <row r="1283" spans="4:4" x14ac:dyDescent="0.2">
      <c r="D1283" s="1"/>
    </row>
    <row r="1284" spans="4:4" x14ac:dyDescent="0.2">
      <c r="D1284" s="1"/>
    </row>
    <row r="1285" spans="4:4" x14ac:dyDescent="0.2">
      <c r="D1285" s="1"/>
    </row>
    <row r="1286" spans="4:4" x14ac:dyDescent="0.2">
      <c r="D1286" s="1"/>
    </row>
    <row r="1287" spans="4:4" x14ac:dyDescent="0.2">
      <c r="D1287" s="1"/>
    </row>
    <row r="1288" spans="4:4" x14ac:dyDescent="0.2">
      <c r="D1288" s="1"/>
    </row>
    <row r="1289" spans="4:4" x14ac:dyDescent="0.2">
      <c r="D1289" s="1"/>
    </row>
    <row r="1290" spans="4:4" x14ac:dyDescent="0.2">
      <c r="D1290" s="1"/>
    </row>
    <row r="1291" spans="4:4" x14ac:dyDescent="0.2">
      <c r="D1291" s="1"/>
    </row>
    <row r="1292" spans="4:4" x14ac:dyDescent="0.2">
      <c r="D1292" s="1"/>
    </row>
    <row r="1293" spans="4:4" x14ac:dyDescent="0.2">
      <c r="D1293" s="1"/>
    </row>
    <row r="1294" spans="4:4" x14ac:dyDescent="0.2">
      <c r="D1294" s="1"/>
    </row>
    <row r="1295" spans="4:4" x14ac:dyDescent="0.2">
      <c r="D1295" s="1"/>
    </row>
    <row r="1296" spans="4:4" x14ac:dyDescent="0.2">
      <c r="D1296" s="1"/>
    </row>
    <row r="1297" spans="4:4" x14ac:dyDescent="0.2">
      <c r="D1297" s="1"/>
    </row>
    <row r="1298" spans="4:4" x14ac:dyDescent="0.2">
      <c r="D1298" s="1"/>
    </row>
    <row r="1299" spans="4:4" x14ac:dyDescent="0.2">
      <c r="D1299" s="1"/>
    </row>
    <row r="1300" spans="4:4" x14ac:dyDescent="0.2">
      <c r="D1300" s="1"/>
    </row>
    <row r="1301" spans="4:4" x14ac:dyDescent="0.2">
      <c r="D1301" s="1"/>
    </row>
    <row r="1302" spans="4:4" x14ac:dyDescent="0.2">
      <c r="D1302" s="1"/>
    </row>
    <row r="1303" spans="4:4" x14ac:dyDescent="0.2">
      <c r="D1303" s="1"/>
    </row>
    <row r="1304" spans="4:4" x14ac:dyDescent="0.2">
      <c r="D1304" s="1"/>
    </row>
    <row r="1305" spans="4:4" x14ac:dyDescent="0.2">
      <c r="D1305" s="1"/>
    </row>
    <row r="1306" spans="4:4" x14ac:dyDescent="0.2">
      <c r="D1306" s="1"/>
    </row>
    <row r="1307" spans="4:4" x14ac:dyDescent="0.2">
      <c r="D1307" s="1"/>
    </row>
    <row r="1308" spans="4:4" x14ac:dyDescent="0.2">
      <c r="D1308" s="1"/>
    </row>
    <row r="1309" spans="4:4" x14ac:dyDescent="0.2">
      <c r="D1309" s="1"/>
    </row>
    <row r="1310" spans="4:4" x14ac:dyDescent="0.2">
      <c r="D1310" s="1"/>
    </row>
    <row r="1311" spans="4:4" x14ac:dyDescent="0.2">
      <c r="D1311" s="1"/>
    </row>
    <row r="1312" spans="4:4" x14ac:dyDescent="0.2">
      <c r="D1312" s="1"/>
    </row>
    <row r="1313" spans="4:4" x14ac:dyDescent="0.2">
      <c r="D1313" s="1"/>
    </row>
    <row r="1314" spans="4:4" x14ac:dyDescent="0.2">
      <c r="D1314" s="1"/>
    </row>
    <row r="1315" spans="4:4" x14ac:dyDescent="0.2">
      <c r="D1315" s="1"/>
    </row>
    <row r="1316" spans="4:4" x14ac:dyDescent="0.2">
      <c r="D1316" s="1"/>
    </row>
    <row r="1317" spans="4:4" x14ac:dyDescent="0.2">
      <c r="D1317" s="1"/>
    </row>
    <row r="1318" spans="4:4" x14ac:dyDescent="0.2">
      <c r="D1318" s="1"/>
    </row>
    <row r="1319" spans="4:4" x14ac:dyDescent="0.2">
      <c r="D1319" s="1"/>
    </row>
    <row r="1320" spans="4:4" x14ac:dyDescent="0.2">
      <c r="D1320" s="1"/>
    </row>
    <row r="1321" spans="4:4" x14ac:dyDescent="0.2">
      <c r="D1321" s="1"/>
    </row>
    <row r="1322" spans="4:4" x14ac:dyDescent="0.2">
      <c r="D1322" s="1"/>
    </row>
    <row r="1323" spans="4:4" x14ac:dyDescent="0.2">
      <c r="D1323" s="1"/>
    </row>
    <row r="1324" spans="4:4" x14ac:dyDescent="0.2">
      <c r="D1324" s="1"/>
    </row>
    <row r="1325" spans="4:4" x14ac:dyDescent="0.2">
      <c r="D1325" s="1"/>
    </row>
    <row r="1326" spans="4:4" x14ac:dyDescent="0.2">
      <c r="D1326" s="1"/>
    </row>
    <row r="1327" spans="4:4" x14ac:dyDescent="0.2">
      <c r="D1327" s="1"/>
    </row>
    <row r="1328" spans="4:4" x14ac:dyDescent="0.2">
      <c r="D1328" s="1"/>
    </row>
    <row r="1329" spans="4:4" x14ac:dyDescent="0.2">
      <c r="D1329" s="1"/>
    </row>
    <row r="1330" spans="4:4" x14ac:dyDescent="0.2">
      <c r="D1330" s="1"/>
    </row>
    <row r="1331" spans="4:4" x14ac:dyDescent="0.2">
      <c r="D1331" s="1"/>
    </row>
    <row r="1332" spans="4:4" x14ac:dyDescent="0.2">
      <c r="D1332" s="1"/>
    </row>
    <row r="1333" spans="4:4" x14ac:dyDescent="0.2">
      <c r="D1333" s="1"/>
    </row>
    <row r="1334" spans="4:4" x14ac:dyDescent="0.2">
      <c r="D1334" s="1"/>
    </row>
    <row r="1335" spans="4:4" x14ac:dyDescent="0.2">
      <c r="D1335" s="1"/>
    </row>
    <row r="1336" spans="4:4" x14ac:dyDescent="0.2">
      <c r="D1336" s="1"/>
    </row>
    <row r="1337" spans="4:4" x14ac:dyDescent="0.2">
      <c r="D1337" s="1"/>
    </row>
    <row r="1338" spans="4:4" x14ac:dyDescent="0.2">
      <c r="D1338" s="1"/>
    </row>
    <row r="1339" spans="4:4" x14ac:dyDescent="0.2">
      <c r="D1339" s="1"/>
    </row>
    <row r="1340" spans="4:4" x14ac:dyDescent="0.2">
      <c r="D1340" s="1"/>
    </row>
    <row r="1341" spans="4:4" x14ac:dyDescent="0.2">
      <c r="D1341" s="1"/>
    </row>
    <row r="1342" spans="4:4" x14ac:dyDescent="0.2">
      <c r="D1342" s="1"/>
    </row>
    <row r="1343" spans="4:4" x14ac:dyDescent="0.2">
      <c r="D1343" s="1"/>
    </row>
    <row r="1344" spans="4:4" x14ac:dyDescent="0.2">
      <c r="D1344" s="1"/>
    </row>
    <row r="1345" spans="4:4" x14ac:dyDescent="0.2">
      <c r="D1345" s="1"/>
    </row>
    <row r="1346" spans="4:4" x14ac:dyDescent="0.2">
      <c r="D1346" s="1"/>
    </row>
    <row r="1347" spans="4:4" x14ac:dyDescent="0.2">
      <c r="D1347" s="1"/>
    </row>
    <row r="1348" spans="4:4" x14ac:dyDescent="0.2">
      <c r="D1348" s="1"/>
    </row>
    <row r="1349" spans="4:4" x14ac:dyDescent="0.2">
      <c r="D1349" s="1"/>
    </row>
    <row r="1350" spans="4:4" x14ac:dyDescent="0.2">
      <c r="D1350" s="1"/>
    </row>
    <row r="1351" spans="4:4" x14ac:dyDescent="0.2">
      <c r="D1351" s="1"/>
    </row>
    <row r="1352" spans="4:4" x14ac:dyDescent="0.2">
      <c r="D1352" s="1"/>
    </row>
    <row r="1353" spans="4:4" x14ac:dyDescent="0.2">
      <c r="D1353" s="1"/>
    </row>
    <row r="1354" spans="4:4" x14ac:dyDescent="0.2">
      <c r="D1354" s="1"/>
    </row>
    <row r="1355" spans="4:4" x14ac:dyDescent="0.2">
      <c r="D1355" s="1"/>
    </row>
    <row r="1356" spans="4:4" x14ac:dyDescent="0.2">
      <c r="D1356" s="1"/>
    </row>
    <row r="1357" spans="4:4" x14ac:dyDescent="0.2">
      <c r="D1357" s="1"/>
    </row>
    <row r="1358" spans="4:4" x14ac:dyDescent="0.2">
      <c r="D1358" s="1"/>
    </row>
    <row r="1359" spans="4:4" x14ac:dyDescent="0.2">
      <c r="D1359" s="1"/>
    </row>
    <row r="1360" spans="4:4" x14ac:dyDescent="0.2">
      <c r="D1360" s="1"/>
    </row>
    <row r="1361" spans="4:4" x14ac:dyDescent="0.2">
      <c r="D1361" s="1"/>
    </row>
    <row r="1362" spans="4:4" x14ac:dyDescent="0.2">
      <c r="D1362" s="1"/>
    </row>
    <row r="1363" spans="4:4" x14ac:dyDescent="0.2">
      <c r="D1363" s="1"/>
    </row>
    <row r="1364" spans="4:4" x14ac:dyDescent="0.2">
      <c r="D1364" s="1"/>
    </row>
    <row r="1365" spans="4:4" x14ac:dyDescent="0.2">
      <c r="D1365" s="1"/>
    </row>
    <row r="1366" spans="4:4" x14ac:dyDescent="0.2">
      <c r="D1366" s="1"/>
    </row>
    <row r="1367" spans="4:4" x14ac:dyDescent="0.2">
      <c r="D1367" s="1"/>
    </row>
    <row r="1368" spans="4:4" x14ac:dyDescent="0.2">
      <c r="D1368" s="1"/>
    </row>
    <row r="1369" spans="4:4" x14ac:dyDescent="0.2">
      <c r="D1369" s="1"/>
    </row>
    <row r="1370" spans="4:4" x14ac:dyDescent="0.2">
      <c r="D1370" s="1"/>
    </row>
    <row r="1371" spans="4:4" x14ac:dyDescent="0.2">
      <c r="D1371" s="1"/>
    </row>
    <row r="1372" spans="4:4" x14ac:dyDescent="0.2">
      <c r="D1372" s="1"/>
    </row>
    <row r="1373" spans="4:4" x14ac:dyDescent="0.2">
      <c r="D1373" s="1"/>
    </row>
    <row r="1374" spans="4:4" x14ac:dyDescent="0.2">
      <c r="D1374" s="1"/>
    </row>
    <row r="1375" spans="4:4" x14ac:dyDescent="0.2">
      <c r="D1375" s="1"/>
    </row>
    <row r="1376" spans="4:4" x14ac:dyDescent="0.2">
      <c r="D1376" s="1"/>
    </row>
    <row r="1377" spans="4:4" x14ac:dyDescent="0.2">
      <c r="D1377" s="1"/>
    </row>
    <row r="1378" spans="4:4" x14ac:dyDescent="0.2">
      <c r="D1378" s="1"/>
    </row>
    <row r="1379" spans="4:4" x14ac:dyDescent="0.2">
      <c r="D1379" s="1"/>
    </row>
    <row r="1380" spans="4:4" x14ac:dyDescent="0.2">
      <c r="D1380" s="1"/>
    </row>
    <row r="1381" spans="4:4" x14ac:dyDescent="0.2">
      <c r="D1381" s="1"/>
    </row>
    <row r="1382" spans="4:4" x14ac:dyDescent="0.2">
      <c r="D1382" s="1"/>
    </row>
    <row r="1383" spans="4:4" x14ac:dyDescent="0.2">
      <c r="D1383" s="1"/>
    </row>
    <row r="1384" spans="4:4" x14ac:dyDescent="0.2">
      <c r="D1384" s="1"/>
    </row>
    <row r="1385" spans="4:4" x14ac:dyDescent="0.2">
      <c r="D1385" s="1"/>
    </row>
    <row r="1386" spans="4:4" x14ac:dyDescent="0.2">
      <c r="D1386" s="1"/>
    </row>
    <row r="1387" spans="4:4" x14ac:dyDescent="0.2">
      <c r="D1387" s="1"/>
    </row>
    <row r="1388" spans="4:4" x14ac:dyDescent="0.2">
      <c r="D1388" s="1"/>
    </row>
    <row r="1389" spans="4:4" x14ac:dyDescent="0.2">
      <c r="D1389" s="1"/>
    </row>
    <row r="1390" spans="4:4" x14ac:dyDescent="0.2">
      <c r="D1390" s="1"/>
    </row>
    <row r="1391" spans="4:4" x14ac:dyDescent="0.2">
      <c r="D1391" s="1"/>
    </row>
    <row r="1392" spans="4:4" x14ac:dyDescent="0.2">
      <c r="D1392" s="1"/>
    </row>
    <row r="1393" spans="4:4" x14ac:dyDescent="0.2">
      <c r="D1393" s="1"/>
    </row>
    <row r="1394" spans="4:4" x14ac:dyDescent="0.2">
      <c r="D1394" s="1"/>
    </row>
    <row r="1395" spans="4:4" x14ac:dyDescent="0.2">
      <c r="D1395" s="1"/>
    </row>
    <row r="1396" spans="4:4" x14ac:dyDescent="0.2">
      <c r="D1396" s="1"/>
    </row>
    <row r="1397" spans="4:4" x14ac:dyDescent="0.2">
      <c r="D1397" s="1"/>
    </row>
    <row r="1398" spans="4:4" x14ac:dyDescent="0.2">
      <c r="D1398" s="1"/>
    </row>
    <row r="1399" spans="4:4" x14ac:dyDescent="0.2">
      <c r="D1399" s="1"/>
    </row>
    <row r="1400" spans="4:4" x14ac:dyDescent="0.2">
      <c r="D1400" s="1"/>
    </row>
    <row r="1401" spans="4:4" x14ac:dyDescent="0.2">
      <c r="D1401" s="1"/>
    </row>
    <row r="1402" spans="4:4" x14ac:dyDescent="0.2">
      <c r="D1402" s="1"/>
    </row>
    <row r="1403" spans="4:4" x14ac:dyDescent="0.2">
      <c r="D1403" s="1"/>
    </row>
    <row r="1404" spans="4:4" x14ac:dyDescent="0.2">
      <c r="D1404" s="1"/>
    </row>
    <row r="1405" spans="4:4" x14ac:dyDescent="0.2">
      <c r="D1405" s="1"/>
    </row>
    <row r="1406" spans="4:4" x14ac:dyDescent="0.2">
      <c r="D1406" s="1"/>
    </row>
    <row r="1407" spans="4:4" x14ac:dyDescent="0.2">
      <c r="D1407" s="1"/>
    </row>
    <row r="1408" spans="4:4" x14ac:dyDescent="0.2">
      <c r="D1408" s="1"/>
    </row>
    <row r="1409" spans="4:4" x14ac:dyDescent="0.2">
      <c r="D1409" s="1"/>
    </row>
    <row r="1410" spans="4:4" x14ac:dyDescent="0.2">
      <c r="D1410" s="1"/>
    </row>
    <row r="1411" spans="4:4" x14ac:dyDescent="0.2">
      <c r="D1411" s="1"/>
    </row>
    <row r="1412" spans="4:4" x14ac:dyDescent="0.2">
      <c r="D1412" s="1"/>
    </row>
    <row r="1413" spans="4:4" x14ac:dyDescent="0.2">
      <c r="D1413" s="1"/>
    </row>
    <row r="1414" spans="4:4" x14ac:dyDescent="0.2">
      <c r="D1414" s="1"/>
    </row>
    <row r="1415" spans="4:4" x14ac:dyDescent="0.2">
      <c r="D1415" s="1"/>
    </row>
    <row r="1416" spans="4:4" x14ac:dyDescent="0.2">
      <c r="D1416" s="1"/>
    </row>
    <row r="1417" spans="4:4" x14ac:dyDescent="0.2">
      <c r="D1417" s="1"/>
    </row>
    <row r="1418" spans="4:4" x14ac:dyDescent="0.2">
      <c r="D1418" s="1"/>
    </row>
    <row r="1419" spans="4:4" x14ac:dyDescent="0.2">
      <c r="D1419" s="1"/>
    </row>
    <row r="1420" spans="4:4" x14ac:dyDescent="0.2">
      <c r="D1420" s="1"/>
    </row>
    <row r="1421" spans="4:4" x14ac:dyDescent="0.2">
      <c r="D1421" s="1"/>
    </row>
    <row r="1422" spans="4:4" x14ac:dyDescent="0.2">
      <c r="D1422" s="1"/>
    </row>
    <row r="1423" spans="4:4" x14ac:dyDescent="0.2">
      <c r="D1423" s="1"/>
    </row>
    <row r="1424" spans="4:4" x14ac:dyDescent="0.2">
      <c r="D1424" s="1"/>
    </row>
    <row r="1425" spans="4:4" x14ac:dyDescent="0.2">
      <c r="D1425" s="1"/>
    </row>
    <row r="1426" spans="4:4" x14ac:dyDescent="0.2">
      <c r="D1426" s="1"/>
    </row>
    <row r="1427" spans="4:4" x14ac:dyDescent="0.2">
      <c r="D1427" s="1"/>
    </row>
    <row r="1428" spans="4:4" x14ac:dyDescent="0.2">
      <c r="D1428" s="1"/>
    </row>
    <row r="1429" spans="4:4" x14ac:dyDescent="0.2">
      <c r="D1429" s="1"/>
    </row>
    <row r="1430" spans="4:4" x14ac:dyDescent="0.2">
      <c r="D1430" s="1"/>
    </row>
    <row r="1431" spans="4:4" x14ac:dyDescent="0.2">
      <c r="D1431" s="1"/>
    </row>
    <row r="1432" spans="4:4" x14ac:dyDescent="0.2">
      <c r="D1432" s="1"/>
    </row>
    <row r="1433" spans="4:4" x14ac:dyDescent="0.2">
      <c r="D1433" s="1"/>
    </row>
    <row r="1434" spans="4:4" x14ac:dyDescent="0.2">
      <c r="D1434" s="1"/>
    </row>
    <row r="1435" spans="4:4" x14ac:dyDescent="0.2">
      <c r="D1435" s="1"/>
    </row>
    <row r="1436" spans="4:4" x14ac:dyDescent="0.2">
      <c r="D1436" s="1"/>
    </row>
    <row r="1437" spans="4:4" x14ac:dyDescent="0.2">
      <c r="D1437" s="1"/>
    </row>
    <row r="1438" spans="4:4" x14ac:dyDescent="0.2">
      <c r="D1438" s="1"/>
    </row>
    <row r="1439" spans="4:4" x14ac:dyDescent="0.2">
      <c r="D1439" s="1"/>
    </row>
    <row r="1440" spans="4:4" x14ac:dyDescent="0.2">
      <c r="D1440" s="1"/>
    </row>
    <row r="1441" spans="4:4" x14ac:dyDescent="0.2">
      <c r="D1441" s="1"/>
    </row>
    <row r="1442" spans="4:4" x14ac:dyDescent="0.2">
      <c r="D1442" s="1"/>
    </row>
    <row r="1443" spans="4:4" x14ac:dyDescent="0.2">
      <c r="D1443" s="1"/>
    </row>
    <row r="1444" spans="4:4" x14ac:dyDescent="0.2">
      <c r="D1444" s="1"/>
    </row>
    <row r="1445" spans="4:4" x14ac:dyDescent="0.2">
      <c r="D1445" s="1"/>
    </row>
    <row r="1446" spans="4:4" x14ac:dyDescent="0.2">
      <c r="D1446" s="1"/>
    </row>
    <row r="1447" spans="4:4" x14ac:dyDescent="0.2">
      <c r="D1447" s="1"/>
    </row>
    <row r="1448" spans="4:4" x14ac:dyDescent="0.2">
      <c r="D1448" s="1"/>
    </row>
    <row r="1449" spans="4:4" x14ac:dyDescent="0.2">
      <c r="D1449" s="1"/>
    </row>
    <row r="1450" spans="4:4" x14ac:dyDescent="0.2">
      <c r="D1450" s="1"/>
    </row>
    <row r="1451" spans="4:4" x14ac:dyDescent="0.2">
      <c r="D1451" s="1"/>
    </row>
    <row r="1452" spans="4:4" x14ac:dyDescent="0.2">
      <c r="D1452" s="1"/>
    </row>
    <row r="1453" spans="4:4" x14ac:dyDescent="0.2">
      <c r="D1453" s="1"/>
    </row>
    <row r="1454" spans="4:4" x14ac:dyDescent="0.2">
      <c r="D1454" s="1"/>
    </row>
    <row r="1455" spans="4:4" x14ac:dyDescent="0.2">
      <c r="D1455" s="1"/>
    </row>
    <row r="1456" spans="4:4" x14ac:dyDescent="0.2">
      <c r="D1456" s="1"/>
    </row>
    <row r="1457" spans="4:4" x14ac:dyDescent="0.2">
      <c r="D1457" s="1"/>
    </row>
    <row r="1458" spans="4:4" x14ac:dyDescent="0.2">
      <c r="D1458" s="1"/>
    </row>
    <row r="1459" spans="4:4" x14ac:dyDescent="0.2">
      <c r="D1459" s="1"/>
    </row>
    <row r="1460" spans="4:4" x14ac:dyDescent="0.2">
      <c r="D1460" s="1"/>
    </row>
    <row r="1461" spans="4:4" x14ac:dyDescent="0.2">
      <c r="D1461" s="1"/>
    </row>
    <row r="1462" spans="4:4" x14ac:dyDescent="0.2">
      <c r="D1462" s="1"/>
    </row>
    <row r="1463" spans="4:4" x14ac:dyDescent="0.2">
      <c r="D1463" s="1"/>
    </row>
    <row r="1464" spans="4:4" x14ac:dyDescent="0.2">
      <c r="D1464" s="1"/>
    </row>
    <row r="1465" spans="4:4" x14ac:dyDescent="0.2">
      <c r="D1465" s="1"/>
    </row>
    <row r="1466" spans="4:4" x14ac:dyDescent="0.2">
      <c r="D1466" s="1"/>
    </row>
    <row r="1467" spans="4:4" x14ac:dyDescent="0.2">
      <c r="D1467" s="1"/>
    </row>
    <row r="1468" spans="4:4" x14ac:dyDescent="0.2">
      <c r="D1468" s="1"/>
    </row>
    <row r="1469" spans="4:4" x14ac:dyDescent="0.2">
      <c r="D1469" s="1"/>
    </row>
    <row r="1470" spans="4:4" x14ac:dyDescent="0.2">
      <c r="D1470" s="1"/>
    </row>
    <row r="1471" spans="4:4" x14ac:dyDescent="0.2">
      <c r="D1471" s="1"/>
    </row>
    <row r="1472" spans="4:4" x14ac:dyDescent="0.2">
      <c r="D1472" s="1"/>
    </row>
    <row r="1473" spans="4:4" x14ac:dyDescent="0.2">
      <c r="D1473" s="1"/>
    </row>
    <row r="1474" spans="4:4" x14ac:dyDescent="0.2">
      <c r="D1474" s="1"/>
    </row>
    <row r="1475" spans="4:4" x14ac:dyDescent="0.2">
      <c r="D1475" s="1"/>
    </row>
    <row r="1476" spans="4:4" x14ac:dyDescent="0.2">
      <c r="D1476" s="1"/>
    </row>
    <row r="1477" spans="4:4" x14ac:dyDescent="0.2">
      <c r="D1477" s="1"/>
    </row>
    <row r="1478" spans="4:4" x14ac:dyDescent="0.2">
      <c r="D1478" s="1"/>
    </row>
    <row r="1479" spans="4:4" x14ac:dyDescent="0.2">
      <c r="D1479" s="1"/>
    </row>
    <row r="1480" spans="4:4" x14ac:dyDescent="0.2">
      <c r="D1480" s="1"/>
    </row>
    <row r="1481" spans="4:4" x14ac:dyDescent="0.2">
      <c r="D1481" s="1"/>
    </row>
    <row r="1482" spans="4:4" x14ac:dyDescent="0.2">
      <c r="D1482" s="1"/>
    </row>
    <row r="1483" spans="4:4" x14ac:dyDescent="0.2">
      <c r="D1483" s="1"/>
    </row>
    <row r="1484" spans="4:4" x14ac:dyDescent="0.2">
      <c r="D1484" s="1"/>
    </row>
    <row r="1485" spans="4:4" x14ac:dyDescent="0.2">
      <c r="D1485" s="1"/>
    </row>
    <row r="1486" spans="4:4" x14ac:dyDescent="0.2">
      <c r="D1486" s="1"/>
    </row>
    <row r="1487" spans="4:4" x14ac:dyDescent="0.2">
      <c r="D1487" s="1"/>
    </row>
    <row r="1488" spans="4:4" x14ac:dyDescent="0.2">
      <c r="D1488" s="1"/>
    </row>
    <row r="1489" spans="4:4" x14ac:dyDescent="0.2">
      <c r="D1489" s="1"/>
    </row>
    <row r="1490" spans="4:4" x14ac:dyDescent="0.2">
      <c r="D1490" s="1"/>
    </row>
    <row r="1491" spans="4:4" x14ac:dyDescent="0.2">
      <c r="D1491" s="1"/>
    </row>
    <row r="1492" spans="4:4" x14ac:dyDescent="0.2">
      <c r="D1492" s="1"/>
    </row>
    <row r="1493" spans="4:4" x14ac:dyDescent="0.2">
      <c r="D1493" s="1"/>
    </row>
    <row r="1494" spans="4:4" x14ac:dyDescent="0.2">
      <c r="D1494" s="1"/>
    </row>
    <row r="1495" spans="4:4" x14ac:dyDescent="0.2">
      <c r="D1495" s="1"/>
    </row>
    <row r="1496" spans="4:4" x14ac:dyDescent="0.2">
      <c r="D1496" s="1"/>
    </row>
    <row r="1497" spans="4:4" x14ac:dyDescent="0.2">
      <c r="D1497" s="1"/>
    </row>
    <row r="1498" spans="4:4" x14ac:dyDescent="0.2">
      <c r="D1498" s="1"/>
    </row>
    <row r="1499" spans="4:4" x14ac:dyDescent="0.2">
      <c r="D1499" s="1"/>
    </row>
    <row r="1500" spans="4:4" x14ac:dyDescent="0.2">
      <c r="D1500" s="1"/>
    </row>
    <row r="1501" spans="4:4" x14ac:dyDescent="0.2">
      <c r="D1501" s="1"/>
    </row>
    <row r="1502" spans="4:4" x14ac:dyDescent="0.2">
      <c r="D1502" s="1"/>
    </row>
    <row r="1503" spans="4:4" x14ac:dyDescent="0.2">
      <c r="D1503" s="1"/>
    </row>
    <row r="1504" spans="4:4" x14ac:dyDescent="0.2">
      <c r="D1504" s="1"/>
    </row>
    <row r="1505" spans="4:4" x14ac:dyDescent="0.2">
      <c r="D1505" s="1"/>
    </row>
    <row r="1506" spans="4:4" x14ac:dyDescent="0.2">
      <c r="D1506" s="1"/>
    </row>
    <row r="1507" spans="4:4" x14ac:dyDescent="0.2">
      <c r="D1507" s="1"/>
    </row>
    <row r="1508" spans="4:4" x14ac:dyDescent="0.2">
      <c r="D1508" s="1"/>
    </row>
    <row r="1509" spans="4:4" x14ac:dyDescent="0.2">
      <c r="D1509" s="1"/>
    </row>
    <row r="1510" spans="4:4" x14ac:dyDescent="0.2">
      <c r="D1510" s="1"/>
    </row>
    <row r="1511" spans="4:4" x14ac:dyDescent="0.2">
      <c r="D1511" s="1"/>
    </row>
    <row r="1512" spans="4:4" x14ac:dyDescent="0.2">
      <c r="D1512" s="1"/>
    </row>
    <row r="1513" spans="4:4" x14ac:dyDescent="0.2">
      <c r="D1513" s="1"/>
    </row>
    <row r="1514" spans="4:4" x14ac:dyDescent="0.2">
      <c r="D1514" s="1"/>
    </row>
    <row r="1515" spans="4:4" x14ac:dyDescent="0.2">
      <c r="D1515" s="1"/>
    </row>
    <row r="1516" spans="4:4" x14ac:dyDescent="0.2">
      <c r="D1516" s="1"/>
    </row>
    <row r="1517" spans="4:4" x14ac:dyDescent="0.2">
      <c r="D1517" s="1"/>
    </row>
    <row r="1518" spans="4:4" x14ac:dyDescent="0.2">
      <c r="D1518" s="1"/>
    </row>
    <row r="1519" spans="4:4" x14ac:dyDescent="0.2">
      <c r="D1519" s="1"/>
    </row>
    <row r="1520" spans="4:4" x14ac:dyDescent="0.2">
      <c r="D1520" s="1"/>
    </row>
    <row r="1521" spans="4:4" x14ac:dyDescent="0.2">
      <c r="D1521" s="1"/>
    </row>
    <row r="1522" spans="4:4" x14ac:dyDescent="0.2">
      <c r="D1522" s="1"/>
    </row>
    <row r="1523" spans="4:4" x14ac:dyDescent="0.2">
      <c r="D1523" s="1"/>
    </row>
    <row r="1524" spans="4:4" x14ac:dyDescent="0.2">
      <c r="D1524" s="1"/>
    </row>
    <row r="1525" spans="4:4" x14ac:dyDescent="0.2">
      <c r="D1525" s="1"/>
    </row>
    <row r="1526" spans="4:4" x14ac:dyDescent="0.2">
      <c r="D1526" s="1"/>
    </row>
    <row r="1527" spans="4:4" x14ac:dyDescent="0.2">
      <c r="D1527" s="1"/>
    </row>
    <row r="1528" spans="4:4" x14ac:dyDescent="0.2">
      <c r="D1528" s="1"/>
    </row>
    <row r="1529" spans="4:4" x14ac:dyDescent="0.2">
      <c r="D1529" s="1"/>
    </row>
    <row r="1530" spans="4:4" x14ac:dyDescent="0.2">
      <c r="D1530" s="1"/>
    </row>
    <row r="1531" spans="4:4" x14ac:dyDescent="0.2">
      <c r="D1531" s="1"/>
    </row>
    <row r="1532" spans="4:4" x14ac:dyDescent="0.2">
      <c r="D1532" s="1"/>
    </row>
    <row r="1533" spans="4:4" x14ac:dyDescent="0.2">
      <c r="D1533" s="1"/>
    </row>
    <row r="1534" spans="4:4" x14ac:dyDescent="0.2">
      <c r="D1534" s="1"/>
    </row>
    <row r="1535" spans="4:4" x14ac:dyDescent="0.2">
      <c r="D1535" s="1"/>
    </row>
    <row r="1536" spans="4:4" x14ac:dyDescent="0.2">
      <c r="D1536" s="1"/>
    </row>
    <row r="1537" spans="4:4" x14ac:dyDescent="0.2">
      <c r="D1537" s="1"/>
    </row>
    <row r="1538" spans="4:4" x14ac:dyDescent="0.2">
      <c r="D1538" s="1"/>
    </row>
    <row r="1539" spans="4:4" x14ac:dyDescent="0.2">
      <c r="D1539" s="1"/>
    </row>
    <row r="1540" spans="4:4" x14ac:dyDescent="0.2">
      <c r="D1540" s="1"/>
    </row>
    <row r="1541" spans="4:4" x14ac:dyDescent="0.2">
      <c r="D1541" s="1"/>
    </row>
    <row r="1542" spans="4:4" x14ac:dyDescent="0.2">
      <c r="D1542" s="1"/>
    </row>
    <row r="1543" spans="4:4" x14ac:dyDescent="0.2">
      <c r="D1543" s="1"/>
    </row>
    <row r="1544" spans="4:4" x14ac:dyDescent="0.2">
      <c r="D1544" s="1"/>
    </row>
    <row r="1545" spans="4:4" x14ac:dyDescent="0.2">
      <c r="D1545" s="1"/>
    </row>
    <row r="1546" spans="4:4" x14ac:dyDescent="0.2">
      <c r="D1546" s="1"/>
    </row>
    <row r="1547" spans="4:4" x14ac:dyDescent="0.2">
      <c r="D1547" s="1"/>
    </row>
    <row r="1548" spans="4:4" x14ac:dyDescent="0.2">
      <c r="D1548" s="1"/>
    </row>
    <row r="1549" spans="4:4" x14ac:dyDescent="0.2">
      <c r="D1549" s="1"/>
    </row>
    <row r="1550" spans="4:4" x14ac:dyDescent="0.2">
      <c r="D1550" s="1"/>
    </row>
    <row r="1551" spans="4:4" x14ac:dyDescent="0.2">
      <c r="D1551" s="1"/>
    </row>
    <row r="1552" spans="4:4" x14ac:dyDescent="0.2">
      <c r="D1552" s="1"/>
    </row>
    <row r="1553" spans="4:4" x14ac:dyDescent="0.2">
      <c r="D1553" s="1"/>
    </row>
    <row r="1554" spans="4:4" x14ac:dyDescent="0.2">
      <c r="D1554" s="1"/>
    </row>
    <row r="1555" spans="4:4" x14ac:dyDescent="0.2">
      <c r="D1555" s="1"/>
    </row>
    <row r="1556" spans="4:4" x14ac:dyDescent="0.2">
      <c r="D1556" s="1"/>
    </row>
    <row r="1557" spans="4:4" x14ac:dyDescent="0.2">
      <c r="D1557" s="1"/>
    </row>
    <row r="1558" spans="4:4" x14ac:dyDescent="0.2">
      <c r="D1558" s="1"/>
    </row>
    <row r="1559" spans="4:4" x14ac:dyDescent="0.2">
      <c r="D1559" s="1"/>
    </row>
    <row r="1560" spans="4:4" x14ac:dyDescent="0.2">
      <c r="D1560" s="1"/>
    </row>
    <row r="1561" spans="4:4" x14ac:dyDescent="0.2">
      <c r="D1561" s="1"/>
    </row>
    <row r="1562" spans="4:4" x14ac:dyDescent="0.2">
      <c r="D1562" s="1"/>
    </row>
    <row r="1563" spans="4:4" x14ac:dyDescent="0.2">
      <c r="D1563" s="1"/>
    </row>
    <row r="1564" spans="4:4" x14ac:dyDescent="0.2">
      <c r="D1564" s="1"/>
    </row>
    <row r="1565" spans="4:4" x14ac:dyDescent="0.2">
      <c r="D1565" s="1"/>
    </row>
    <row r="1566" spans="4:4" x14ac:dyDescent="0.2">
      <c r="D1566" s="1"/>
    </row>
    <row r="1567" spans="4:4" x14ac:dyDescent="0.2">
      <c r="D1567" s="1"/>
    </row>
    <row r="1568" spans="4:4" x14ac:dyDescent="0.2">
      <c r="D1568" s="1"/>
    </row>
    <row r="1569" spans="4:4" x14ac:dyDescent="0.2">
      <c r="D1569" s="1"/>
    </row>
    <row r="1570" spans="4:4" x14ac:dyDescent="0.2">
      <c r="D1570" s="1"/>
    </row>
    <row r="1571" spans="4:4" x14ac:dyDescent="0.2">
      <c r="D1571" s="1"/>
    </row>
    <row r="1572" spans="4:4" x14ac:dyDescent="0.2">
      <c r="D1572" s="1"/>
    </row>
    <row r="1573" spans="4:4" x14ac:dyDescent="0.2">
      <c r="D1573" s="1"/>
    </row>
    <row r="1574" spans="4:4" x14ac:dyDescent="0.2">
      <c r="D1574" s="1"/>
    </row>
    <row r="1575" spans="4:4" x14ac:dyDescent="0.2">
      <c r="D1575" s="1"/>
    </row>
    <row r="1576" spans="4:4" x14ac:dyDescent="0.2">
      <c r="D1576" s="1"/>
    </row>
    <row r="1577" spans="4:4" x14ac:dyDescent="0.2">
      <c r="D1577" s="1"/>
    </row>
    <row r="1578" spans="4:4" x14ac:dyDescent="0.2">
      <c r="D1578" s="1"/>
    </row>
    <row r="1579" spans="4:4" x14ac:dyDescent="0.2">
      <c r="D1579" s="1"/>
    </row>
    <row r="1580" spans="4:4" x14ac:dyDescent="0.2">
      <c r="D1580" s="1"/>
    </row>
    <row r="1581" spans="4:4" x14ac:dyDescent="0.2">
      <c r="D1581" s="1"/>
    </row>
    <row r="1582" spans="4:4" x14ac:dyDescent="0.2">
      <c r="D1582" s="1"/>
    </row>
    <row r="1583" spans="4:4" x14ac:dyDescent="0.2">
      <c r="D1583" s="1"/>
    </row>
    <row r="1584" spans="4:4" x14ac:dyDescent="0.2">
      <c r="D1584" s="1"/>
    </row>
    <row r="1585" spans="4:4" x14ac:dyDescent="0.2">
      <c r="D1585" s="1"/>
    </row>
    <row r="1586" spans="4:4" x14ac:dyDescent="0.2">
      <c r="D1586" s="1"/>
    </row>
    <row r="1587" spans="4:4" x14ac:dyDescent="0.2">
      <c r="D1587" s="1"/>
    </row>
    <row r="1588" spans="4:4" x14ac:dyDescent="0.2">
      <c r="D1588" s="1"/>
    </row>
    <row r="1589" spans="4:4" x14ac:dyDescent="0.2">
      <c r="D1589" s="1"/>
    </row>
    <row r="1590" spans="4:4" x14ac:dyDescent="0.2">
      <c r="D1590" s="1"/>
    </row>
    <row r="1591" spans="4:4" x14ac:dyDescent="0.2">
      <c r="D1591" s="1"/>
    </row>
    <row r="1592" spans="4:4" x14ac:dyDescent="0.2">
      <c r="D1592" s="1"/>
    </row>
    <row r="1593" spans="4:4" x14ac:dyDescent="0.2">
      <c r="D1593" s="1"/>
    </row>
    <row r="1594" spans="4:4" x14ac:dyDescent="0.2">
      <c r="D1594" s="1"/>
    </row>
    <row r="1595" spans="4:4" x14ac:dyDescent="0.2">
      <c r="D1595" s="1"/>
    </row>
    <row r="1596" spans="4:4" x14ac:dyDescent="0.2">
      <c r="D1596" s="1"/>
    </row>
    <row r="1597" spans="4:4" x14ac:dyDescent="0.2">
      <c r="D1597" s="1"/>
    </row>
    <row r="1598" spans="4:4" x14ac:dyDescent="0.2">
      <c r="D1598" s="1"/>
    </row>
    <row r="1599" spans="4:4" x14ac:dyDescent="0.2">
      <c r="D1599" s="1"/>
    </row>
    <row r="1600" spans="4:4" x14ac:dyDescent="0.2">
      <c r="D1600" s="1"/>
    </row>
    <row r="1601" spans="4:4" x14ac:dyDescent="0.2">
      <c r="D1601" s="1"/>
    </row>
    <row r="1602" spans="4:4" x14ac:dyDescent="0.2">
      <c r="D1602" s="1"/>
    </row>
    <row r="1603" spans="4:4" x14ac:dyDescent="0.2">
      <c r="D1603" s="1"/>
    </row>
    <row r="1604" spans="4:4" x14ac:dyDescent="0.2">
      <c r="D1604" s="1"/>
    </row>
    <row r="1605" spans="4:4" x14ac:dyDescent="0.2">
      <c r="D1605" s="1"/>
    </row>
    <row r="1606" spans="4:4" x14ac:dyDescent="0.2">
      <c r="D1606" s="1"/>
    </row>
    <row r="1607" spans="4:4" x14ac:dyDescent="0.2">
      <c r="D1607" s="1"/>
    </row>
    <row r="1608" spans="4:4" x14ac:dyDescent="0.2">
      <c r="D1608" s="1"/>
    </row>
    <row r="1609" spans="4:4" x14ac:dyDescent="0.2">
      <c r="D1609" s="1"/>
    </row>
    <row r="1610" spans="4:4" x14ac:dyDescent="0.2">
      <c r="D1610" s="1"/>
    </row>
    <row r="1611" spans="4:4" x14ac:dyDescent="0.2">
      <c r="D1611" s="1"/>
    </row>
    <row r="1612" spans="4:4" x14ac:dyDescent="0.2">
      <c r="D1612" s="1"/>
    </row>
    <row r="1613" spans="4:4" x14ac:dyDescent="0.2">
      <c r="D1613" s="1"/>
    </row>
    <row r="1614" spans="4:4" x14ac:dyDescent="0.2">
      <c r="D1614" s="1"/>
    </row>
    <row r="1615" spans="4:4" x14ac:dyDescent="0.2">
      <c r="D1615" s="1"/>
    </row>
    <row r="1616" spans="4:4" x14ac:dyDescent="0.2">
      <c r="D1616" s="1"/>
    </row>
    <row r="1617" spans="4:4" x14ac:dyDescent="0.2">
      <c r="D1617" s="1"/>
    </row>
    <row r="1618" spans="4:4" x14ac:dyDescent="0.2">
      <c r="D1618" s="1"/>
    </row>
    <row r="1619" spans="4:4" x14ac:dyDescent="0.2">
      <c r="D1619" s="1"/>
    </row>
    <row r="1620" spans="4:4" x14ac:dyDescent="0.2">
      <c r="D1620" s="1"/>
    </row>
    <row r="1621" spans="4:4" x14ac:dyDescent="0.2">
      <c r="D1621" s="1"/>
    </row>
    <row r="1622" spans="4:4" x14ac:dyDescent="0.2">
      <c r="D1622" s="1"/>
    </row>
    <row r="1623" spans="4:4" x14ac:dyDescent="0.2">
      <c r="D1623" s="1"/>
    </row>
    <row r="1624" spans="4:4" x14ac:dyDescent="0.2">
      <c r="D1624" s="1"/>
    </row>
    <row r="1625" spans="4:4" x14ac:dyDescent="0.2">
      <c r="D1625" s="1"/>
    </row>
    <row r="1626" spans="4:4" x14ac:dyDescent="0.2">
      <c r="D1626" s="1"/>
    </row>
    <row r="1627" spans="4:4" x14ac:dyDescent="0.2">
      <c r="D1627" s="1"/>
    </row>
    <row r="1628" spans="4:4" x14ac:dyDescent="0.2">
      <c r="D1628" s="1"/>
    </row>
    <row r="1629" spans="4:4" x14ac:dyDescent="0.2">
      <c r="D1629" s="1"/>
    </row>
    <row r="1630" spans="4:4" x14ac:dyDescent="0.2">
      <c r="D1630" s="1"/>
    </row>
    <row r="1631" spans="4:4" x14ac:dyDescent="0.2">
      <c r="D1631" s="1"/>
    </row>
    <row r="1632" spans="4:4" x14ac:dyDescent="0.2">
      <c r="D1632" s="1"/>
    </row>
    <row r="1633" spans="4:4" x14ac:dyDescent="0.2">
      <c r="D1633" s="1"/>
    </row>
    <row r="1634" spans="4:4" x14ac:dyDescent="0.2">
      <c r="D1634" s="1"/>
    </row>
    <row r="1635" spans="4:4" x14ac:dyDescent="0.2">
      <c r="D1635" s="1"/>
    </row>
    <row r="1636" spans="4:4" x14ac:dyDescent="0.2">
      <c r="D1636" s="1"/>
    </row>
    <row r="1637" spans="4:4" x14ac:dyDescent="0.2">
      <c r="D1637" s="1"/>
    </row>
    <row r="1638" spans="4:4" x14ac:dyDescent="0.2">
      <c r="D1638" s="1"/>
    </row>
    <row r="1639" spans="4:4" x14ac:dyDescent="0.2">
      <c r="D1639" s="1"/>
    </row>
    <row r="1640" spans="4:4" x14ac:dyDescent="0.2">
      <c r="D1640" s="1"/>
    </row>
    <row r="1641" spans="4:4" x14ac:dyDescent="0.2">
      <c r="D1641" s="1"/>
    </row>
    <row r="1642" spans="4:4" x14ac:dyDescent="0.2">
      <c r="D1642" s="1"/>
    </row>
    <row r="1643" spans="4:4" x14ac:dyDescent="0.2">
      <c r="D1643" s="1"/>
    </row>
    <row r="1644" spans="4:4" x14ac:dyDescent="0.2">
      <c r="D1644" s="1"/>
    </row>
    <row r="1645" spans="4:4" x14ac:dyDescent="0.2">
      <c r="D1645" s="1"/>
    </row>
    <row r="1646" spans="4:4" x14ac:dyDescent="0.2">
      <c r="D1646" s="1"/>
    </row>
    <row r="1647" spans="4:4" x14ac:dyDescent="0.2">
      <c r="D1647" s="1"/>
    </row>
    <row r="1648" spans="4:4" x14ac:dyDescent="0.2">
      <c r="D1648" s="1"/>
    </row>
    <row r="1649" spans="4:4" x14ac:dyDescent="0.2">
      <c r="D1649" s="1"/>
    </row>
    <row r="1650" spans="4:4" x14ac:dyDescent="0.2">
      <c r="D1650" s="1"/>
    </row>
    <row r="1651" spans="4:4" x14ac:dyDescent="0.2">
      <c r="D1651" s="1"/>
    </row>
    <row r="1652" spans="4:4" x14ac:dyDescent="0.2">
      <c r="D1652" s="1"/>
    </row>
    <row r="1653" spans="4:4" x14ac:dyDescent="0.2">
      <c r="D1653" s="1"/>
    </row>
    <row r="1654" spans="4:4" x14ac:dyDescent="0.2">
      <c r="D1654" s="1"/>
    </row>
    <row r="1655" spans="4:4" x14ac:dyDescent="0.2">
      <c r="D1655" s="1"/>
    </row>
    <row r="1656" spans="4:4" x14ac:dyDescent="0.2">
      <c r="D1656" s="1"/>
    </row>
    <row r="1657" spans="4:4" x14ac:dyDescent="0.2">
      <c r="D1657" s="1"/>
    </row>
    <row r="1658" spans="4:4" x14ac:dyDescent="0.2">
      <c r="D1658" s="1"/>
    </row>
    <row r="1659" spans="4:4" x14ac:dyDescent="0.2">
      <c r="D1659" s="1"/>
    </row>
    <row r="1660" spans="4:4" x14ac:dyDescent="0.2">
      <c r="D1660" s="1"/>
    </row>
    <row r="1661" spans="4:4" x14ac:dyDescent="0.2">
      <c r="D1661" s="1"/>
    </row>
    <row r="1662" spans="4:4" x14ac:dyDescent="0.2">
      <c r="D1662" s="1"/>
    </row>
    <row r="1663" spans="4:4" x14ac:dyDescent="0.2">
      <c r="D1663" s="1"/>
    </row>
    <row r="1664" spans="4:4" x14ac:dyDescent="0.2">
      <c r="D1664" s="1"/>
    </row>
    <row r="1665" spans="4:4" x14ac:dyDescent="0.2">
      <c r="D1665" s="1"/>
    </row>
    <row r="1666" spans="4:4" x14ac:dyDescent="0.2">
      <c r="D1666" s="1"/>
    </row>
    <row r="1667" spans="4:4" x14ac:dyDescent="0.2">
      <c r="D1667" s="1"/>
    </row>
    <row r="1668" spans="4:4" x14ac:dyDescent="0.2">
      <c r="D1668" s="1"/>
    </row>
    <row r="1669" spans="4:4" x14ac:dyDescent="0.2">
      <c r="D1669" s="1"/>
    </row>
    <row r="1670" spans="4:4" x14ac:dyDescent="0.2">
      <c r="D1670" s="1"/>
    </row>
    <row r="1671" spans="4:4" x14ac:dyDescent="0.2">
      <c r="D1671" s="1"/>
    </row>
    <row r="1672" spans="4:4" x14ac:dyDescent="0.2">
      <c r="D1672" s="1"/>
    </row>
    <row r="1673" spans="4:4" x14ac:dyDescent="0.2">
      <c r="D1673" s="1"/>
    </row>
    <row r="1674" spans="4:4" x14ac:dyDescent="0.2">
      <c r="D1674" s="1"/>
    </row>
    <row r="1675" spans="4:4" x14ac:dyDescent="0.2">
      <c r="D1675" s="1"/>
    </row>
    <row r="1676" spans="4:4" x14ac:dyDescent="0.2">
      <c r="D1676" s="1"/>
    </row>
    <row r="1677" spans="4:4" x14ac:dyDescent="0.2">
      <c r="D1677" s="1"/>
    </row>
    <row r="1678" spans="4:4" x14ac:dyDescent="0.2">
      <c r="D1678" s="1"/>
    </row>
    <row r="1679" spans="4:4" x14ac:dyDescent="0.2">
      <c r="D1679" s="1"/>
    </row>
    <row r="1680" spans="4:4" x14ac:dyDescent="0.2">
      <c r="D1680" s="1"/>
    </row>
    <row r="1681" spans="4:4" x14ac:dyDescent="0.2">
      <c r="D1681" s="1"/>
    </row>
    <row r="1682" spans="4:4" x14ac:dyDescent="0.2">
      <c r="D1682" s="1"/>
    </row>
    <row r="1683" spans="4:4" x14ac:dyDescent="0.2">
      <c r="D1683" s="1"/>
    </row>
    <row r="1684" spans="4:4" x14ac:dyDescent="0.2">
      <c r="D1684" s="1"/>
    </row>
    <row r="1685" spans="4:4" x14ac:dyDescent="0.2">
      <c r="D1685" s="1"/>
    </row>
    <row r="1686" spans="4:4" x14ac:dyDescent="0.2">
      <c r="D1686" s="1"/>
    </row>
    <row r="1687" spans="4:4" x14ac:dyDescent="0.2">
      <c r="D1687" s="1"/>
    </row>
    <row r="1688" spans="4:4" x14ac:dyDescent="0.2">
      <c r="D1688" s="1"/>
    </row>
    <row r="1689" spans="4:4" x14ac:dyDescent="0.2">
      <c r="D1689" s="1"/>
    </row>
    <row r="1690" spans="4:4" x14ac:dyDescent="0.2">
      <c r="D1690" s="1"/>
    </row>
    <row r="1691" spans="4:4" x14ac:dyDescent="0.2">
      <c r="D1691" s="1"/>
    </row>
    <row r="1692" spans="4:4" x14ac:dyDescent="0.2">
      <c r="D1692" s="1"/>
    </row>
    <row r="1693" spans="4:4" x14ac:dyDescent="0.2">
      <c r="D1693" s="1"/>
    </row>
    <row r="1694" spans="4:4" x14ac:dyDescent="0.2">
      <c r="D1694" s="1"/>
    </row>
    <row r="1695" spans="4:4" x14ac:dyDescent="0.2">
      <c r="D1695" s="1"/>
    </row>
    <row r="1696" spans="4:4" x14ac:dyDescent="0.2">
      <c r="D1696" s="1"/>
    </row>
    <row r="1697" spans="4:4" x14ac:dyDescent="0.2">
      <c r="D1697" s="1"/>
    </row>
    <row r="1698" spans="4:4" x14ac:dyDescent="0.2">
      <c r="D1698" s="1"/>
    </row>
    <row r="1699" spans="4:4" x14ac:dyDescent="0.2">
      <c r="D1699" s="1"/>
    </row>
    <row r="1700" spans="4:4" x14ac:dyDescent="0.2">
      <c r="D1700" s="1"/>
    </row>
    <row r="1701" spans="4:4" x14ac:dyDescent="0.2">
      <c r="D1701" s="1"/>
    </row>
    <row r="1702" spans="4:4" x14ac:dyDescent="0.2">
      <c r="D1702" s="1"/>
    </row>
    <row r="1703" spans="4:4" x14ac:dyDescent="0.2">
      <c r="D1703" s="1"/>
    </row>
    <row r="1704" spans="4:4" x14ac:dyDescent="0.2">
      <c r="D1704" s="1"/>
    </row>
    <row r="1705" spans="4:4" x14ac:dyDescent="0.2">
      <c r="D1705" s="1"/>
    </row>
    <row r="1706" spans="4:4" x14ac:dyDescent="0.2">
      <c r="D1706" s="1"/>
    </row>
    <row r="1707" spans="4:4" x14ac:dyDescent="0.2">
      <c r="D1707" s="1"/>
    </row>
    <row r="1708" spans="4:4" x14ac:dyDescent="0.2">
      <c r="D1708" s="1"/>
    </row>
    <row r="1709" spans="4:4" x14ac:dyDescent="0.2">
      <c r="D1709" s="1"/>
    </row>
    <row r="1710" spans="4:4" x14ac:dyDescent="0.2">
      <c r="D1710" s="1"/>
    </row>
    <row r="1711" spans="4:4" x14ac:dyDescent="0.2">
      <c r="D1711" s="1"/>
    </row>
    <row r="1712" spans="4:4" x14ac:dyDescent="0.2">
      <c r="D1712" s="1"/>
    </row>
    <row r="1713" spans="4:4" x14ac:dyDescent="0.2">
      <c r="D1713" s="1"/>
    </row>
    <row r="1714" spans="4:4" x14ac:dyDescent="0.2">
      <c r="D1714" s="1"/>
    </row>
    <row r="1715" spans="4:4" x14ac:dyDescent="0.2">
      <c r="D1715" s="1"/>
    </row>
    <row r="1716" spans="4:4" x14ac:dyDescent="0.2">
      <c r="D1716" s="1"/>
    </row>
    <row r="1717" spans="4:4" x14ac:dyDescent="0.2">
      <c r="D1717" s="1"/>
    </row>
    <row r="1718" spans="4:4" x14ac:dyDescent="0.2">
      <c r="D1718" s="1"/>
    </row>
    <row r="1719" spans="4:4" x14ac:dyDescent="0.2">
      <c r="D1719" s="1"/>
    </row>
    <row r="1720" spans="4:4" x14ac:dyDescent="0.2">
      <c r="D1720" s="1"/>
    </row>
    <row r="1721" spans="4:4" x14ac:dyDescent="0.2">
      <c r="D1721" s="1"/>
    </row>
    <row r="1722" spans="4:4" x14ac:dyDescent="0.2">
      <c r="D1722" s="1"/>
    </row>
    <row r="1723" spans="4:4" x14ac:dyDescent="0.2">
      <c r="D1723" s="1"/>
    </row>
    <row r="1724" spans="4:4" x14ac:dyDescent="0.2">
      <c r="D1724" s="1"/>
    </row>
    <row r="1725" spans="4:4" x14ac:dyDescent="0.2">
      <c r="D1725" s="1"/>
    </row>
    <row r="1726" spans="4:4" x14ac:dyDescent="0.2">
      <c r="D1726" s="1"/>
    </row>
    <row r="1727" spans="4:4" x14ac:dyDescent="0.2">
      <c r="D1727" s="1"/>
    </row>
    <row r="1728" spans="4:4" x14ac:dyDescent="0.2">
      <c r="D1728" s="1"/>
    </row>
    <row r="1729" spans="4:4" x14ac:dyDescent="0.2">
      <c r="D1729" s="1"/>
    </row>
    <row r="1730" spans="4:4" x14ac:dyDescent="0.2">
      <c r="D1730" s="1"/>
    </row>
    <row r="1731" spans="4:4" x14ac:dyDescent="0.2">
      <c r="D1731" s="1"/>
    </row>
    <row r="1732" spans="4:4" x14ac:dyDescent="0.2">
      <c r="D1732" s="1"/>
    </row>
    <row r="1733" spans="4:4" x14ac:dyDescent="0.2">
      <c r="D1733" s="1"/>
    </row>
    <row r="1734" spans="4:4" x14ac:dyDescent="0.2">
      <c r="D1734" s="1"/>
    </row>
    <row r="1735" spans="4:4" x14ac:dyDescent="0.2">
      <c r="D1735" s="1"/>
    </row>
    <row r="1736" spans="4:4" x14ac:dyDescent="0.2">
      <c r="D1736" s="1"/>
    </row>
    <row r="1737" spans="4:4" x14ac:dyDescent="0.2">
      <c r="D1737" s="1"/>
    </row>
    <row r="1738" spans="4:4" x14ac:dyDescent="0.2">
      <c r="D1738" s="1"/>
    </row>
    <row r="1739" spans="4:4" x14ac:dyDescent="0.2">
      <c r="D1739" s="1"/>
    </row>
    <row r="1740" spans="4:4" x14ac:dyDescent="0.2">
      <c r="D1740" s="1"/>
    </row>
    <row r="1741" spans="4:4" x14ac:dyDescent="0.2">
      <c r="D1741" s="1"/>
    </row>
    <row r="1742" spans="4:4" x14ac:dyDescent="0.2">
      <c r="D1742" s="1"/>
    </row>
    <row r="1743" spans="4:4" x14ac:dyDescent="0.2">
      <c r="D1743" s="1"/>
    </row>
    <row r="1744" spans="4:4" x14ac:dyDescent="0.2">
      <c r="D1744" s="1"/>
    </row>
    <row r="1745" spans="4:4" x14ac:dyDescent="0.2">
      <c r="D1745" s="1"/>
    </row>
    <row r="1746" spans="4:4" x14ac:dyDescent="0.2">
      <c r="D1746" s="1"/>
    </row>
    <row r="1747" spans="4:4" x14ac:dyDescent="0.2">
      <c r="D1747" s="1"/>
    </row>
    <row r="1748" spans="4:4" x14ac:dyDescent="0.2">
      <c r="D1748" s="1"/>
    </row>
    <row r="1749" spans="4:4" x14ac:dyDescent="0.2">
      <c r="D1749" s="1"/>
    </row>
    <row r="1750" spans="4:4" x14ac:dyDescent="0.2">
      <c r="D1750" s="1"/>
    </row>
    <row r="1751" spans="4:4" x14ac:dyDescent="0.2">
      <c r="D1751" s="1"/>
    </row>
    <row r="1752" spans="4:4" x14ac:dyDescent="0.2">
      <c r="D1752" s="1"/>
    </row>
    <row r="1753" spans="4:4" x14ac:dyDescent="0.2">
      <c r="D1753" s="1"/>
    </row>
    <row r="1754" spans="4:4" x14ac:dyDescent="0.2">
      <c r="D1754" s="1"/>
    </row>
    <row r="1755" spans="4:4" x14ac:dyDescent="0.2">
      <c r="D1755" s="1"/>
    </row>
    <row r="1756" spans="4:4" x14ac:dyDescent="0.2">
      <c r="D1756" s="1"/>
    </row>
    <row r="1757" spans="4:4" x14ac:dyDescent="0.2">
      <c r="D1757" s="1"/>
    </row>
    <row r="1758" spans="4:4" x14ac:dyDescent="0.2">
      <c r="D1758" s="1"/>
    </row>
    <row r="1759" spans="4:4" x14ac:dyDescent="0.2">
      <c r="D1759" s="1"/>
    </row>
    <row r="1760" spans="4:4" x14ac:dyDescent="0.2">
      <c r="D1760" s="1"/>
    </row>
    <row r="1761" spans="4:4" x14ac:dyDescent="0.2">
      <c r="D1761" s="1"/>
    </row>
    <row r="1762" spans="4:4" x14ac:dyDescent="0.2">
      <c r="D1762" s="1"/>
    </row>
    <row r="1763" spans="4:4" x14ac:dyDescent="0.2">
      <c r="D1763" s="1"/>
    </row>
    <row r="1764" spans="4:4" x14ac:dyDescent="0.2">
      <c r="D1764" s="1"/>
    </row>
    <row r="1765" spans="4:4" x14ac:dyDescent="0.2">
      <c r="D1765" s="1"/>
    </row>
    <row r="1766" spans="4:4" x14ac:dyDescent="0.2">
      <c r="D1766" s="1"/>
    </row>
    <row r="1767" spans="4:4" x14ac:dyDescent="0.2">
      <c r="D1767" s="1"/>
    </row>
    <row r="1768" spans="4:4" x14ac:dyDescent="0.2">
      <c r="D1768" s="1"/>
    </row>
    <row r="1769" spans="4:4" x14ac:dyDescent="0.2">
      <c r="D1769" s="1"/>
    </row>
    <row r="1770" spans="4:4" x14ac:dyDescent="0.2">
      <c r="D1770" s="1"/>
    </row>
    <row r="1771" spans="4:4" x14ac:dyDescent="0.2">
      <c r="D1771" s="1"/>
    </row>
    <row r="1772" spans="4:4" x14ac:dyDescent="0.2">
      <c r="D1772" s="1"/>
    </row>
    <row r="1773" spans="4:4" x14ac:dyDescent="0.2">
      <c r="D1773" s="1"/>
    </row>
    <row r="1774" spans="4:4" x14ac:dyDescent="0.2">
      <c r="D1774" s="1"/>
    </row>
    <row r="1775" spans="4:4" x14ac:dyDescent="0.2">
      <c r="D1775" s="1"/>
    </row>
    <row r="1776" spans="4:4" x14ac:dyDescent="0.2">
      <c r="D1776" s="1"/>
    </row>
    <row r="1777" spans="4:4" x14ac:dyDescent="0.2">
      <c r="D1777" s="1"/>
    </row>
    <row r="1778" spans="4:4" x14ac:dyDescent="0.2">
      <c r="D1778" s="1"/>
    </row>
    <row r="1779" spans="4:4" x14ac:dyDescent="0.2">
      <c r="D1779" s="1"/>
    </row>
    <row r="1780" spans="4:4" x14ac:dyDescent="0.2">
      <c r="D1780" s="1"/>
    </row>
    <row r="1781" spans="4:4" x14ac:dyDescent="0.2">
      <c r="D1781" s="1"/>
    </row>
    <row r="1782" spans="4:4" x14ac:dyDescent="0.2">
      <c r="D1782" s="1"/>
    </row>
    <row r="1783" spans="4:4" x14ac:dyDescent="0.2">
      <c r="D1783" s="1"/>
    </row>
    <row r="1784" spans="4:4" x14ac:dyDescent="0.2">
      <c r="D1784" s="1"/>
    </row>
    <row r="1785" spans="4:4" x14ac:dyDescent="0.2">
      <c r="D1785" s="1"/>
    </row>
    <row r="1786" spans="4:4" x14ac:dyDescent="0.2">
      <c r="D1786" s="1"/>
    </row>
    <row r="1787" spans="4:4" x14ac:dyDescent="0.2">
      <c r="D1787" s="1"/>
    </row>
    <row r="1788" spans="4:4" x14ac:dyDescent="0.2">
      <c r="D1788" s="1"/>
    </row>
    <row r="1789" spans="4:4" x14ac:dyDescent="0.2">
      <c r="D1789" s="1"/>
    </row>
    <row r="1790" spans="4:4" x14ac:dyDescent="0.2">
      <c r="D1790" s="1"/>
    </row>
    <row r="1791" spans="4:4" x14ac:dyDescent="0.2">
      <c r="D1791" s="1"/>
    </row>
    <row r="1792" spans="4:4" x14ac:dyDescent="0.2">
      <c r="D1792" s="1"/>
    </row>
    <row r="1793" spans="4:4" x14ac:dyDescent="0.2">
      <c r="D1793" s="1"/>
    </row>
    <row r="1794" spans="4:4" x14ac:dyDescent="0.2">
      <c r="D1794" s="1"/>
    </row>
    <row r="1795" spans="4:4" x14ac:dyDescent="0.2">
      <c r="D1795" s="1"/>
    </row>
    <row r="1796" spans="4:4" x14ac:dyDescent="0.2">
      <c r="D1796" s="1"/>
    </row>
    <row r="1797" spans="4:4" x14ac:dyDescent="0.2">
      <c r="D1797" s="1"/>
    </row>
    <row r="1798" spans="4:4" x14ac:dyDescent="0.2">
      <c r="D1798" s="1"/>
    </row>
    <row r="1799" spans="4:4" x14ac:dyDescent="0.2">
      <c r="D1799" s="1"/>
    </row>
    <row r="1800" spans="4:4" x14ac:dyDescent="0.2">
      <c r="D1800" s="1"/>
    </row>
    <row r="1801" spans="4:4" x14ac:dyDescent="0.2">
      <c r="D1801" s="1"/>
    </row>
    <row r="1802" spans="4:4" x14ac:dyDescent="0.2">
      <c r="D1802" s="1"/>
    </row>
    <row r="1803" spans="4:4" x14ac:dyDescent="0.2">
      <c r="D1803" s="1"/>
    </row>
    <row r="1804" spans="4:4" x14ac:dyDescent="0.2">
      <c r="D1804" s="1"/>
    </row>
    <row r="1805" spans="4:4" x14ac:dyDescent="0.2">
      <c r="D1805" s="1"/>
    </row>
    <row r="1806" spans="4:4" x14ac:dyDescent="0.2">
      <c r="D1806" s="1"/>
    </row>
    <row r="1807" spans="4:4" x14ac:dyDescent="0.2">
      <c r="D1807" s="1"/>
    </row>
    <row r="1808" spans="4:4" x14ac:dyDescent="0.2">
      <c r="D1808" s="1"/>
    </row>
    <row r="1809" spans="4:4" x14ac:dyDescent="0.2">
      <c r="D1809" s="1"/>
    </row>
    <row r="1810" spans="4:4" x14ac:dyDescent="0.2">
      <c r="D1810" s="1"/>
    </row>
    <row r="1811" spans="4:4" x14ac:dyDescent="0.2">
      <c r="D1811" s="1"/>
    </row>
    <row r="1812" spans="4:4" x14ac:dyDescent="0.2">
      <c r="D1812" s="1"/>
    </row>
    <row r="1813" spans="4:4" x14ac:dyDescent="0.2">
      <c r="D1813" s="1"/>
    </row>
    <row r="1814" spans="4:4" x14ac:dyDescent="0.2">
      <c r="D1814" s="1"/>
    </row>
    <row r="1815" spans="4:4" x14ac:dyDescent="0.2">
      <c r="D1815" s="1"/>
    </row>
    <row r="1816" spans="4:4" x14ac:dyDescent="0.2">
      <c r="D1816" s="1"/>
    </row>
    <row r="1817" spans="4:4" x14ac:dyDescent="0.2">
      <c r="D1817" s="1"/>
    </row>
    <row r="1818" spans="4:4" x14ac:dyDescent="0.2">
      <c r="D1818" s="1"/>
    </row>
    <row r="1819" spans="4:4" x14ac:dyDescent="0.2">
      <c r="D1819" s="1"/>
    </row>
    <row r="1820" spans="4:4" x14ac:dyDescent="0.2">
      <c r="D1820" s="1"/>
    </row>
    <row r="1821" spans="4:4" x14ac:dyDescent="0.2">
      <c r="D1821" s="1"/>
    </row>
    <row r="1822" spans="4:4" x14ac:dyDescent="0.2">
      <c r="D1822" s="1"/>
    </row>
    <row r="1823" spans="4:4" x14ac:dyDescent="0.2">
      <c r="D1823" s="1"/>
    </row>
    <row r="1824" spans="4:4" x14ac:dyDescent="0.2">
      <c r="D1824" s="1"/>
    </row>
    <row r="1825" spans="4:4" x14ac:dyDescent="0.2">
      <c r="D1825" s="1"/>
    </row>
    <row r="1826" spans="4:4" x14ac:dyDescent="0.2">
      <c r="D1826" s="1"/>
    </row>
    <row r="1827" spans="4:4" x14ac:dyDescent="0.2">
      <c r="D1827" s="1"/>
    </row>
    <row r="1828" spans="4:4" x14ac:dyDescent="0.2">
      <c r="D1828" s="1"/>
    </row>
    <row r="1829" spans="4:4" x14ac:dyDescent="0.2">
      <c r="D1829" s="1"/>
    </row>
    <row r="1830" spans="4:4" x14ac:dyDescent="0.2">
      <c r="D1830" s="1"/>
    </row>
    <row r="1831" spans="4:4" x14ac:dyDescent="0.2">
      <c r="D1831" s="1"/>
    </row>
    <row r="1832" spans="4:4" x14ac:dyDescent="0.2">
      <c r="D1832" s="1"/>
    </row>
    <row r="1833" spans="4:4" x14ac:dyDescent="0.2">
      <c r="D1833" s="1"/>
    </row>
    <row r="1834" spans="4:4" x14ac:dyDescent="0.2">
      <c r="D1834" s="1"/>
    </row>
    <row r="1835" spans="4:4" x14ac:dyDescent="0.2">
      <c r="D1835" s="1"/>
    </row>
    <row r="1836" spans="4:4" x14ac:dyDescent="0.2">
      <c r="D1836" s="1"/>
    </row>
    <row r="1837" spans="4:4" x14ac:dyDescent="0.2">
      <c r="D1837" s="1"/>
    </row>
    <row r="1838" spans="4:4" x14ac:dyDescent="0.2">
      <c r="D1838" s="1"/>
    </row>
    <row r="1839" spans="4:4" x14ac:dyDescent="0.2">
      <c r="D1839" s="1"/>
    </row>
    <row r="1840" spans="4:4" x14ac:dyDescent="0.2">
      <c r="D1840" s="1"/>
    </row>
    <row r="1841" spans="4:4" x14ac:dyDescent="0.2">
      <c r="D1841" s="1"/>
    </row>
    <row r="1842" spans="4:4" x14ac:dyDescent="0.2">
      <c r="D1842" s="1"/>
    </row>
    <row r="1843" spans="4:4" x14ac:dyDescent="0.2">
      <c r="D1843" s="1"/>
    </row>
    <row r="1844" spans="4:4" x14ac:dyDescent="0.2">
      <c r="D1844" s="1"/>
    </row>
    <row r="1845" spans="4:4" x14ac:dyDescent="0.2">
      <c r="D1845" s="1"/>
    </row>
    <row r="1846" spans="4:4" x14ac:dyDescent="0.2">
      <c r="D1846" s="1"/>
    </row>
    <row r="1847" spans="4:4" x14ac:dyDescent="0.2">
      <c r="D1847" s="1"/>
    </row>
    <row r="1848" spans="4:4" x14ac:dyDescent="0.2">
      <c r="D1848" s="1"/>
    </row>
    <row r="1849" spans="4:4" x14ac:dyDescent="0.2">
      <c r="D1849" s="1"/>
    </row>
    <row r="1850" spans="4:4" x14ac:dyDescent="0.2">
      <c r="D1850" s="1"/>
    </row>
    <row r="1851" spans="4:4" x14ac:dyDescent="0.2">
      <c r="D1851" s="1"/>
    </row>
    <row r="1852" spans="4:4" x14ac:dyDescent="0.2">
      <c r="D1852" s="1"/>
    </row>
    <row r="1853" spans="4:4" x14ac:dyDescent="0.2">
      <c r="D1853" s="1"/>
    </row>
    <row r="1854" spans="4:4" x14ac:dyDescent="0.2">
      <c r="D1854" s="1"/>
    </row>
    <row r="1855" spans="4:4" x14ac:dyDescent="0.2">
      <c r="D1855" s="1"/>
    </row>
    <row r="1856" spans="4:4" x14ac:dyDescent="0.2">
      <c r="D1856" s="1"/>
    </row>
    <row r="1857" spans="4:4" x14ac:dyDescent="0.2">
      <c r="D1857" s="1"/>
    </row>
    <row r="1858" spans="4:4" x14ac:dyDescent="0.2">
      <c r="D1858" s="1"/>
    </row>
    <row r="1859" spans="4:4" x14ac:dyDescent="0.2">
      <c r="D1859" s="1"/>
    </row>
    <row r="1860" spans="4:4" x14ac:dyDescent="0.2">
      <c r="D1860" s="1"/>
    </row>
    <row r="1861" spans="4:4" x14ac:dyDescent="0.2">
      <c r="D1861" s="1"/>
    </row>
    <row r="1862" spans="4:4" x14ac:dyDescent="0.2">
      <c r="D1862" s="1"/>
    </row>
    <row r="1863" spans="4:4" x14ac:dyDescent="0.2">
      <c r="D1863" s="1"/>
    </row>
    <row r="1864" spans="4:4" x14ac:dyDescent="0.2">
      <c r="D1864" s="1"/>
    </row>
    <row r="1865" spans="4:4" x14ac:dyDescent="0.2">
      <c r="D1865" s="1"/>
    </row>
    <row r="1866" spans="4:4" x14ac:dyDescent="0.2">
      <c r="D1866" s="1"/>
    </row>
    <row r="1867" spans="4:4" x14ac:dyDescent="0.2">
      <c r="D1867" s="1"/>
    </row>
    <row r="1868" spans="4:4" x14ac:dyDescent="0.2">
      <c r="D1868" s="1"/>
    </row>
    <row r="1869" spans="4:4" x14ac:dyDescent="0.2">
      <c r="D1869" s="1"/>
    </row>
    <row r="1870" spans="4:4" x14ac:dyDescent="0.2">
      <c r="D1870" s="1"/>
    </row>
    <row r="1871" spans="4:4" x14ac:dyDescent="0.2">
      <c r="D1871" s="1"/>
    </row>
    <row r="1872" spans="4:4" x14ac:dyDescent="0.2">
      <c r="D1872" s="1"/>
    </row>
    <row r="1873" spans="4:4" x14ac:dyDescent="0.2">
      <c r="D1873" s="1"/>
    </row>
    <row r="1874" spans="4:4" x14ac:dyDescent="0.2">
      <c r="D1874" s="1"/>
    </row>
    <row r="1875" spans="4:4" x14ac:dyDescent="0.2">
      <c r="D1875" s="1"/>
    </row>
    <row r="1876" spans="4:4" x14ac:dyDescent="0.2">
      <c r="D1876" s="1"/>
    </row>
    <row r="1877" spans="4:4" x14ac:dyDescent="0.2">
      <c r="D1877" s="1"/>
    </row>
    <row r="1878" spans="4:4" x14ac:dyDescent="0.2">
      <c r="D1878" s="1"/>
    </row>
    <row r="1879" spans="4:4" x14ac:dyDescent="0.2">
      <c r="D1879" s="1"/>
    </row>
    <row r="1880" spans="4:4" x14ac:dyDescent="0.2">
      <c r="D1880" s="1"/>
    </row>
    <row r="1881" spans="4:4" x14ac:dyDescent="0.2">
      <c r="D1881" s="1"/>
    </row>
    <row r="1882" spans="4:4" x14ac:dyDescent="0.2">
      <c r="D1882" s="1"/>
    </row>
    <row r="1883" spans="4:4" x14ac:dyDescent="0.2">
      <c r="D1883" s="1"/>
    </row>
    <row r="1884" spans="4:4" x14ac:dyDescent="0.2">
      <c r="D1884" s="1"/>
    </row>
    <row r="1885" spans="4:4" x14ac:dyDescent="0.2">
      <c r="D1885" s="1"/>
    </row>
    <row r="1886" spans="4:4" x14ac:dyDescent="0.2">
      <c r="D1886" s="1"/>
    </row>
    <row r="1887" spans="4:4" x14ac:dyDescent="0.2">
      <c r="D1887" s="1"/>
    </row>
    <row r="1888" spans="4:4" x14ac:dyDescent="0.2">
      <c r="D1888" s="1"/>
    </row>
    <row r="1889" spans="4:4" x14ac:dyDescent="0.2">
      <c r="D1889" s="1"/>
    </row>
    <row r="1890" spans="4:4" x14ac:dyDescent="0.2">
      <c r="D1890" s="1"/>
    </row>
    <row r="1891" spans="4:4" x14ac:dyDescent="0.2">
      <c r="D1891" s="1"/>
    </row>
    <row r="1892" spans="4:4" x14ac:dyDescent="0.2">
      <c r="D1892" s="1"/>
    </row>
    <row r="1893" spans="4:4" x14ac:dyDescent="0.2">
      <c r="D1893" s="1"/>
    </row>
    <row r="1894" spans="4:4" x14ac:dyDescent="0.2">
      <c r="D1894" s="1"/>
    </row>
    <row r="1895" spans="4:4" x14ac:dyDescent="0.2">
      <c r="D1895" s="1"/>
    </row>
    <row r="1896" spans="4:4" x14ac:dyDescent="0.2">
      <c r="D1896" s="1"/>
    </row>
    <row r="1897" spans="4:4" x14ac:dyDescent="0.2">
      <c r="D1897" s="1"/>
    </row>
    <row r="1898" spans="4:4" x14ac:dyDescent="0.2">
      <c r="D1898" s="1"/>
    </row>
    <row r="1899" spans="4:4" x14ac:dyDescent="0.2">
      <c r="D1899" s="1"/>
    </row>
    <row r="1900" spans="4:4" x14ac:dyDescent="0.2">
      <c r="D1900" s="1"/>
    </row>
    <row r="1901" spans="4:4" x14ac:dyDescent="0.2">
      <c r="D1901" s="1"/>
    </row>
    <row r="1902" spans="4:4" x14ac:dyDescent="0.2">
      <c r="D1902" s="1"/>
    </row>
    <row r="1903" spans="4:4" x14ac:dyDescent="0.2">
      <c r="D1903" s="1"/>
    </row>
    <row r="1904" spans="4:4" x14ac:dyDescent="0.2">
      <c r="D1904" s="1"/>
    </row>
    <row r="1905" spans="4:4" x14ac:dyDescent="0.2">
      <c r="D1905" s="1"/>
    </row>
    <row r="1906" spans="4:4" x14ac:dyDescent="0.2">
      <c r="D1906" s="1"/>
    </row>
    <row r="1907" spans="4:4" x14ac:dyDescent="0.2">
      <c r="D1907" s="1"/>
    </row>
    <row r="1908" spans="4:4" x14ac:dyDescent="0.2">
      <c r="D1908" s="1"/>
    </row>
    <row r="1909" spans="4:4" x14ac:dyDescent="0.2">
      <c r="D1909" s="1"/>
    </row>
    <row r="1910" spans="4:4" x14ac:dyDescent="0.2">
      <c r="D1910" s="1"/>
    </row>
    <row r="1911" spans="4:4" x14ac:dyDescent="0.2">
      <c r="D1911" s="1"/>
    </row>
    <row r="1912" spans="4:4" x14ac:dyDescent="0.2">
      <c r="D1912" s="1"/>
    </row>
    <row r="1913" spans="4:4" x14ac:dyDescent="0.2">
      <c r="D1913" s="1"/>
    </row>
    <row r="1914" spans="4:4" x14ac:dyDescent="0.2">
      <c r="D1914" s="1"/>
    </row>
    <row r="1915" spans="4:4" x14ac:dyDescent="0.2">
      <c r="D1915" s="1"/>
    </row>
    <row r="1916" spans="4:4" x14ac:dyDescent="0.2">
      <c r="D1916" s="1"/>
    </row>
    <row r="1917" spans="4:4" x14ac:dyDescent="0.2">
      <c r="D1917" s="1"/>
    </row>
    <row r="1918" spans="4:4" x14ac:dyDescent="0.2">
      <c r="D1918" s="1"/>
    </row>
    <row r="1919" spans="4:4" x14ac:dyDescent="0.2">
      <c r="D1919" s="1"/>
    </row>
    <row r="1920" spans="4:4" x14ac:dyDescent="0.2">
      <c r="D1920" s="1"/>
    </row>
    <row r="1921" spans="4:4" x14ac:dyDescent="0.2">
      <c r="D1921" s="1"/>
    </row>
    <row r="1922" spans="4:4" x14ac:dyDescent="0.2">
      <c r="D1922" s="1"/>
    </row>
    <row r="1923" spans="4:4" x14ac:dyDescent="0.2">
      <c r="D1923" s="1"/>
    </row>
    <row r="1924" spans="4:4" x14ac:dyDescent="0.2">
      <c r="D1924" s="1"/>
    </row>
    <row r="1925" spans="4:4" x14ac:dyDescent="0.2">
      <c r="D1925" s="1"/>
    </row>
    <row r="1926" spans="4:4" x14ac:dyDescent="0.2">
      <c r="D1926" s="1"/>
    </row>
    <row r="1927" spans="4:4" x14ac:dyDescent="0.2">
      <c r="D1927" s="1"/>
    </row>
    <row r="1928" spans="4:4" x14ac:dyDescent="0.2">
      <c r="D1928" s="1"/>
    </row>
    <row r="1929" spans="4:4" x14ac:dyDescent="0.2">
      <c r="D1929" s="1"/>
    </row>
    <row r="1930" spans="4:4" x14ac:dyDescent="0.2">
      <c r="D1930" s="1"/>
    </row>
    <row r="1931" spans="4:4" x14ac:dyDescent="0.2">
      <c r="D1931" s="1"/>
    </row>
    <row r="1932" spans="4:4" x14ac:dyDescent="0.2">
      <c r="D1932" s="1"/>
    </row>
    <row r="1933" spans="4:4" x14ac:dyDescent="0.2">
      <c r="D1933" s="1"/>
    </row>
    <row r="1934" spans="4:4" x14ac:dyDescent="0.2">
      <c r="D1934" s="1"/>
    </row>
    <row r="1935" spans="4:4" x14ac:dyDescent="0.2">
      <c r="D1935" s="1"/>
    </row>
    <row r="1936" spans="4:4" x14ac:dyDescent="0.2">
      <c r="D1936" s="1"/>
    </row>
    <row r="1937" spans="4:4" x14ac:dyDescent="0.2">
      <c r="D1937" s="1"/>
    </row>
    <row r="1938" spans="4:4" x14ac:dyDescent="0.2">
      <c r="D1938" s="1"/>
    </row>
    <row r="1939" spans="4:4" x14ac:dyDescent="0.2">
      <c r="D1939" s="1"/>
    </row>
    <row r="1940" spans="4:4" x14ac:dyDescent="0.2">
      <c r="D1940" s="1"/>
    </row>
    <row r="1941" spans="4:4" x14ac:dyDescent="0.2">
      <c r="D1941" s="1"/>
    </row>
    <row r="1942" spans="4:4" x14ac:dyDescent="0.2">
      <c r="D1942" s="1"/>
    </row>
    <row r="1943" spans="4:4" x14ac:dyDescent="0.2">
      <c r="D1943" s="1"/>
    </row>
    <row r="1944" spans="4:4" x14ac:dyDescent="0.2">
      <c r="D1944" s="1"/>
    </row>
    <row r="1945" spans="4:4" x14ac:dyDescent="0.2">
      <c r="D1945" s="1"/>
    </row>
    <row r="1946" spans="4:4" x14ac:dyDescent="0.2">
      <c r="D1946" s="1"/>
    </row>
    <row r="1947" spans="4:4" x14ac:dyDescent="0.2">
      <c r="D1947" s="1"/>
    </row>
    <row r="1948" spans="4:4" x14ac:dyDescent="0.2">
      <c r="D1948" s="1"/>
    </row>
    <row r="1949" spans="4:4" x14ac:dyDescent="0.2">
      <c r="D1949" s="1"/>
    </row>
    <row r="1950" spans="4:4" x14ac:dyDescent="0.2">
      <c r="D1950" s="1"/>
    </row>
    <row r="1951" spans="4:4" x14ac:dyDescent="0.2">
      <c r="D1951" s="1"/>
    </row>
    <row r="1952" spans="4:4" x14ac:dyDescent="0.2">
      <c r="D1952" s="1"/>
    </row>
    <row r="1953" spans="4:4" x14ac:dyDescent="0.2">
      <c r="D1953" s="1"/>
    </row>
    <row r="1954" spans="4:4" x14ac:dyDescent="0.2">
      <c r="D1954" s="1"/>
    </row>
    <row r="1955" spans="4:4" x14ac:dyDescent="0.2">
      <c r="D1955" s="1"/>
    </row>
    <row r="1956" spans="4:4" x14ac:dyDescent="0.2">
      <c r="D1956" s="1"/>
    </row>
    <row r="1957" spans="4:4" x14ac:dyDescent="0.2">
      <c r="D1957" s="1"/>
    </row>
    <row r="1958" spans="4:4" x14ac:dyDescent="0.2">
      <c r="D1958" s="1"/>
    </row>
    <row r="1959" spans="4:4" x14ac:dyDescent="0.2">
      <c r="D1959" s="1"/>
    </row>
    <row r="1960" spans="4:4" x14ac:dyDescent="0.2">
      <c r="D1960" s="1"/>
    </row>
    <row r="1961" spans="4:4" x14ac:dyDescent="0.2">
      <c r="D1961" s="1"/>
    </row>
    <row r="1962" spans="4:4" x14ac:dyDescent="0.2">
      <c r="D1962" s="1"/>
    </row>
    <row r="1963" spans="4:4" x14ac:dyDescent="0.2">
      <c r="D1963" s="1"/>
    </row>
    <row r="1964" spans="4:4" x14ac:dyDescent="0.2">
      <c r="D1964" s="1"/>
    </row>
    <row r="1965" spans="4:4" x14ac:dyDescent="0.2">
      <c r="D1965" s="1"/>
    </row>
    <row r="1966" spans="4:4" x14ac:dyDescent="0.2">
      <c r="D1966" s="1"/>
    </row>
    <row r="1967" spans="4:4" x14ac:dyDescent="0.2">
      <c r="D1967" s="1"/>
    </row>
    <row r="1968" spans="4:4" x14ac:dyDescent="0.2">
      <c r="D1968" s="1"/>
    </row>
    <row r="1969" spans="4:4" x14ac:dyDescent="0.2">
      <c r="D1969" s="1"/>
    </row>
    <row r="1970" spans="4:4" x14ac:dyDescent="0.2">
      <c r="D1970" s="1"/>
    </row>
    <row r="1971" spans="4:4" x14ac:dyDescent="0.2">
      <c r="D1971" s="1"/>
    </row>
    <row r="1972" spans="4:4" x14ac:dyDescent="0.2">
      <c r="D1972" s="1"/>
    </row>
    <row r="1973" spans="4:4" x14ac:dyDescent="0.2">
      <c r="D1973" s="1"/>
    </row>
    <row r="1974" spans="4:4" x14ac:dyDescent="0.2">
      <c r="D1974" s="1"/>
    </row>
    <row r="1975" spans="4:4" x14ac:dyDescent="0.2">
      <c r="D1975" s="1"/>
    </row>
    <row r="1976" spans="4:4" x14ac:dyDescent="0.2">
      <c r="D1976" s="1"/>
    </row>
    <row r="1977" spans="4:4" x14ac:dyDescent="0.2">
      <c r="D1977" s="1"/>
    </row>
    <row r="1978" spans="4:4" x14ac:dyDescent="0.2">
      <c r="D1978" s="1"/>
    </row>
    <row r="1979" spans="4:4" x14ac:dyDescent="0.2">
      <c r="D1979" s="1"/>
    </row>
    <row r="1980" spans="4:4" x14ac:dyDescent="0.2">
      <c r="D1980" s="1"/>
    </row>
    <row r="1981" spans="4:4" x14ac:dyDescent="0.2">
      <c r="D1981" s="1"/>
    </row>
    <row r="1982" spans="4:4" x14ac:dyDescent="0.2">
      <c r="D1982" s="1"/>
    </row>
    <row r="1983" spans="4:4" x14ac:dyDescent="0.2">
      <c r="D1983" s="1"/>
    </row>
    <row r="1984" spans="4:4" x14ac:dyDescent="0.2">
      <c r="D1984" s="1"/>
    </row>
    <row r="1985" spans="4:4" x14ac:dyDescent="0.2">
      <c r="D1985" s="1"/>
    </row>
    <row r="1986" spans="4:4" x14ac:dyDescent="0.2">
      <c r="D1986" s="1"/>
    </row>
    <row r="1987" spans="4:4" x14ac:dyDescent="0.2">
      <c r="D1987" s="1"/>
    </row>
    <row r="1988" spans="4:4" x14ac:dyDescent="0.2">
      <c r="D1988" s="1"/>
    </row>
    <row r="1989" spans="4:4" x14ac:dyDescent="0.2">
      <c r="D1989" s="1"/>
    </row>
    <row r="1990" spans="4:4" x14ac:dyDescent="0.2">
      <c r="D1990" s="1"/>
    </row>
    <row r="1991" spans="4:4" x14ac:dyDescent="0.2">
      <c r="D1991" s="1"/>
    </row>
    <row r="1992" spans="4:4" x14ac:dyDescent="0.2">
      <c r="D1992" s="1"/>
    </row>
    <row r="1993" spans="4:4" x14ac:dyDescent="0.2">
      <c r="D1993" s="1"/>
    </row>
    <row r="1994" spans="4:4" x14ac:dyDescent="0.2">
      <c r="D1994" s="1"/>
    </row>
    <row r="1995" spans="4:4" x14ac:dyDescent="0.2">
      <c r="D1995" s="1"/>
    </row>
    <row r="1996" spans="4:4" x14ac:dyDescent="0.2">
      <c r="D1996" s="1"/>
    </row>
    <row r="1997" spans="4:4" x14ac:dyDescent="0.2">
      <c r="D1997" s="1"/>
    </row>
    <row r="1998" spans="4:4" x14ac:dyDescent="0.2">
      <c r="D1998" s="1"/>
    </row>
    <row r="1999" spans="4:4" x14ac:dyDescent="0.2">
      <c r="D1999" s="1"/>
    </row>
    <row r="2000" spans="4:4" x14ac:dyDescent="0.2">
      <c r="D2000" s="1"/>
    </row>
    <row r="2001" spans="4:4" x14ac:dyDescent="0.2">
      <c r="D2001" s="1"/>
    </row>
    <row r="2002" spans="4:4" x14ac:dyDescent="0.2">
      <c r="D2002" s="1"/>
    </row>
    <row r="2003" spans="4:4" x14ac:dyDescent="0.2">
      <c r="D2003" s="1"/>
    </row>
    <row r="2004" spans="4:4" x14ac:dyDescent="0.2">
      <c r="D2004" s="1"/>
    </row>
    <row r="2005" spans="4:4" x14ac:dyDescent="0.2">
      <c r="D2005" s="1"/>
    </row>
    <row r="2006" spans="4:4" x14ac:dyDescent="0.2">
      <c r="D2006" s="1"/>
    </row>
    <row r="2007" spans="4:4" x14ac:dyDescent="0.2">
      <c r="D2007" s="1"/>
    </row>
    <row r="2008" spans="4:4" x14ac:dyDescent="0.2">
      <c r="D2008" s="1"/>
    </row>
    <row r="2009" spans="4:4" x14ac:dyDescent="0.2">
      <c r="D2009" s="1"/>
    </row>
    <row r="2010" spans="4:4" x14ac:dyDescent="0.2">
      <c r="D2010" s="1"/>
    </row>
    <row r="2011" spans="4:4" x14ac:dyDescent="0.2">
      <c r="D2011" s="1"/>
    </row>
    <row r="2012" spans="4:4" x14ac:dyDescent="0.2">
      <c r="D2012" s="1"/>
    </row>
    <row r="2013" spans="4:4" x14ac:dyDescent="0.2">
      <c r="D2013" s="1"/>
    </row>
    <row r="2014" spans="4:4" x14ac:dyDescent="0.2">
      <c r="D2014" s="1"/>
    </row>
    <row r="2015" spans="4:4" x14ac:dyDescent="0.2">
      <c r="D2015" s="1"/>
    </row>
    <row r="2016" spans="4:4" x14ac:dyDescent="0.2">
      <c r="D2016" s="1"/>
    </row>
    <row r="2017" spans="4:4" x14ac:dyDescent="0.2">
      <c r="D2017" s="1"/>
    </row>
    <row r="2018" spans="4:4" x14ac:dyDescent="0.2">
      <c r="D2018" s="1"/>
    </row>
    <row r="2019" spans="4:4" x14ac:dyDescent="0.2">
      <c r="D2019" s="1"/>
    </row>
    <row r="2020" spans="4:4" x14ac:dyDescent="0.2">
      <c r="D2020" s="1"/>
    </row>
    <row r="2021" spans="4:4" x14ac:dyDescent="0.2">
      <c r="D2021" s="1"/>
    </row>
    <row r="2022" spans="4:4" x14ac:dyDescent="0.2">
      <c r="D2022" s="1"/>
    </row>
    <row r="2023" spans="4:4" x14ac:dyDescent="0.2">
      <c r="D2023" s="1"/>
    </row>
    <row r="2024" spans="4:4" x14ac:dyDescent="0.2">
      <c r="D2024" s="1"/>
    </row>
    <row r="2025" spans="4:4" x14ac:dyDescent="0.2">
      <c r="D2025" s="1"/>
    </row>
    <row r="2026" spans="4:4" x14ac:dyDescent="0.2">
      <c r="D2026" s="1"/>
    </row>
    <row r="2027" spans="4:4" x14ac:dyDescent="0.2">
      <c r="D2027" s="1"/>
    </row>
    <row r="2028" spans="4:4" x14ac:dyDescent="0.2">
      <c r="D2028" s="1"/>
    </row>
    <row r="2029" spans="4:4" x14ac:dyDescent="0.2">
      <c r="D2029" s="1"/>
    </row>
    <row r="2030" spans="4:4" x14ac:dyDescent="0.2">
      <c r="D2030" s="1"/>
    </row>
    <row r="2031" spans="4:4" x14ac:dyDescent="0.2">
      <c r="D2031" s="1"/>
    </row>
    <row r="2032" spans="4:4" x14ac:dyDescent="0.2">
      <c r="D2032" s="1"/>
    </row>
    <row r="2033" spans="4:4" x14ac:dyDescent="0.2">
      <c r="D2033" s="1"/>
    </row>
    <row r="2034" spans="4:4" x14ac:dyDescent="0.2">
      <c r="D2034" s="1"/>
    </row>
    <row r="2035" spans="4:4" x14ac:dyDescent="0.2">
      <c r="D2035" s="1"/>
    </row>
    <row r="2036" spans="4:4" x14ac:dyDescent="0.2">
      <c r="D2036" s="1"/>
    </row>
    <row r="2037" spans="4:4" x14ac:dyDescent="0.2">
      <c r="D2037" s="1"/>
    </row>
    <row r="2038" spans="4:4" x14ac:dyDescent="0.2">
      <c r="D2038" s="1"/>
    </row>
    <row r="2039" spans="4:4" x14ac:dyDescent="0.2">
      <c r="D2039" s="1"/>
    </row>
    <row r="2040" spans="4:4" x14ac:dyDescent="0.2">
      <c r="D2040" s="1"/>
    </row>
    <row r="2041" spans="4:4" x14ac:dyDescent="0.2">
      <c r="D2041" s="1"/>
    </row>
    <row r="2042" spans="4:4" x14ac:dyDescent="0.2">
      <c r="D2042" s="1"/>
    </row>
    <row r="2043" spans="4:4" x14ac:dyDescent="0.2">
      <c r="D2043" s="1"/>
    </row>
    <row r="2044" spans="4:4" x14ac:dyDescent="0.2">
      <c r="D2044" s="1"/>
    </row>
    <row r="2045" spans="4:4" x14ac:dyDescent="0.2">
      <c r="D2045" s="1"/>
    </row>
    <row r="2046" spans="4:4" x14ac:dyDescent="0.2">
      <c r="D2046" s="1"/>
    </row>
    <row r="2047" spans="4:4" x14ac:dyDescent="0.2">
      <c r="D2047" s="1"/>
    </row>
    <row r="2048" spans="4:4" x14ac:dyDescent="0.2">
      <c r="D2048" s="1"/>
    </row>
    <row r="2049" spans="4:4" x14ac:dyDescent="0.2">
      <c r="D2049" s="1"/>
    </row>
    <row r="2050" spans="4:4" x14ac:dyDescent="0.2">
      <c r="D2050" s="1"/>
    </row>
    <row r="2051" spans="4:4" x14ac:dyDescent="0.2">
      <c r="D2051" s="1"/>
    </row>
    <row r="2052" spans="4:4" x14ac:dyDescent="0.2">
      <c r="D2052" s="1"/>
    </row>
    <row r="2053" spans="4:4" x14ac:dyDescent="0.2">
      <c r="D2053" s="1"/>
    </row>
    <row r="2054" spans="4:4" x14ac:dyDescent="0.2">
      <c r="D2054" s="1"/>
    </row>
    <row r="2055" spans="4:4" x14ac:dyDescent="0.2">
      <c r="D2055" s="1"/>
    </row>
    <row r="2056" spans="4:4" x14ac:dyDescent="0.2">
      <c r="D2056" s="1"/>
    </row>
    <row r="2057" spans="4:4" x14ac:dyDescent="0.2">
      <c r="D2057" s="1"/>
    </row>
    <row r="2058" spans="4:4" x14ac:dyDescent="0.2">
      <c r="D2058" s="1"/>
    </row>
    <row r="2059" spans="4:4" x14ac:dyDescent="0.2">
      <c r="D2059" s="1"/>
    </row>
    <row r="2060" spans="4:4" x14ac:dyDescent="0.2">
      <c r="D2060" s="1"/>
    </row>
    <row r="2061" spans="4:4" x14ac:dyDescent="0.2">
      <c r="D2061" s="1"/>
    </row>
    <row r="2062" spans="4:4" x14ac:dyDescent="0.2">
      <c r="D2062" s="1"/>
    </row>
    <row r="2063" spans="4:4" x14ac:dyDescent="0.2">
      <c r="D2063" s="1"/>
    </row>
    <row r="2064" spans="4:4" x14ac:dyDescent="0.2">
      <c r="D2064" s="1"/>
    </row>
    <row r="2065" spans="4:4" x14ac:dyDescent="0.2">
      <c r="D2065" s="1"/>
    </row>
    <row r="2066" spans="4:4" x14ac:dyDescent="0.2">
      <c r="D2066" s="1"/>
    </row>
    <row r="2067" spans="4:4" x14ac:dyDescent="0.2">
      <c r="D2067" s="1"/>
    </row>
    <row r="2068" spans="4:4" x14ac:dyDescent="0.2">
      <c r="D2068" s="1"/>
    </row>
    <row r="2069" spans="4:4" x14ac:dyDescent="0.2">
      <c r="D2069" s="1"/>
    </row>
    <row r="2070" spans="4:4" x14ac:dyDescent="0.2">
      <c r="D2070" s="1"/>
    </row>
    <row r="2071" spans="4:4" x14ac:dyDescent="0.2">
      <c r="D2071" s="1"/>
    </row>
    <row r="2072" spans="4:4" x14ac:dyDescent="0.2">
      <c r="D2072" s="1"/>
    </row>
    <row r="2073" spans="4:4" x14ac:dyDescent="0.2">
      <c r="D2073" s="1"/>
    </row>
    <row r="2074" spans="4:4" x14ac:dyDescent="0.2">
      <c r="D2074" s="1"/>
    </row>
    <row r="2075" spans="4:4" x14ac:dyDescent="0.2">
      <c r="D2075" s="1"/>
    </row>
    <row r="2076" spans="4:4" x14ac:dyDescent="0.2">
      <c r="D2076" s="1"/>
    </row>
    <row r="2077" spans="4:4" x14ac:dyDescent="0.2">
      <c r="D2077" s="1"/>
    </row>
    <row r="2078" spans="4:4" x14ac:dyDescent="0.2">
      <c r="D2078" s="1"/>
    </row>
    <row r="2079" spans="4:4" x14ac:dyDescent="0.2">
      <c r="D2079" s="1"/>
    </row>
    <row r="2080" spans="4:4" x14ac:dyDescent="0.2">
      <c r="D2080" s="1"/>
    </row>
    <row r="2081" spans="4:4" x14ac:dyDescent="0.2">
      <c r="D2081" s="1"/>
    </row>
    <row r="2082" spans="4:4" x14ac:dyDescent="0.2">
      <c r="D2082" s="1"/>
    </row>
    <row r="2083" spans="4:4" x14ac:dyDescent="0.2">
      <c r="D2083" s="1"/>
    </row>
    <row r="2084" spans="4:4" x14ac:dyDescent="0.2">
      <c r="D2084" s="1"/>
    </row>
    <row r="2085" spans="4:4" x14ac:dyDescent="0.2">
      <c r="D2085" s="1"/>
    </row>
    <row r="2086" spans="4:4" x14ac:dyDescent="0.2">
      <c r="D2086" s="1"/>
    </row>
    <row r="2087" spans="4:4" x14ac:dyDescent="0.2">
      <c r="D2087" s="1"/>
    </row>
    <row r="2088" spans="4:4" x14ac:dyDescent="0.2">
      <c r="D2088" s="1"/>
    </row>
    <row r="2089" spans="4:4" x14ac:dyDescent="0.2">
      <c r="D2089" s="1"/>
    </row>
    <row r="2090" spans="4:4" x14ac:dyDescent="0.2">
      <c r="D2090" s="1"/>
    </row>
    <row r="2091" spans="4:4" x14ac:dyDescent="0.2">
      <c r="D2091" s="1"/>
    </row>
    <row r="2092" spans="4:4" x14ac:dyDescent="0.2">
      <c r="D2092" s="1"/>
    </row>
    <row r="2093" spans="4:4" x14ac:dyDescent="0.2">
      <c r="D2093" s="1"/>
    </row>
    <row r="2094" spans="4:4" x14ac:dyDescent="0.2">
      <c r="D2094" s="1"/>
    </row>
    <row r="2095" spans="4:4" x14ac:dyDescent="0.2">
      <c r="D2095" s="1"/>
    </row>
    <row r="2096" spans="4:4" x14ac:dyDescent="0.2">
      <c r="D2096" s="1"/>
    </row>
    <row r="2097" spans="4:4" x14ac:dyDescent="0.2">
      <c r="D2097" s="1"/>
    </row>
    <row r="2098" spans="4:4" x14ac:dyDescent="0.2">
      <c r="D2098" s="1"/>
    </row>
    <row r="2099" spans="4:4" x14ac:dyDescent="0.2">
      <c r="D2099" s="1"/>
    </row>
    <row r="2100" spans="4:4" x14ac:dyDescent="0.2">
      <c r="D2100" s="1"/>
    </row>
    <row r="2101" spans="4:4" x14ac:dyDescent="0.2">
      <c r="D2101" s="1"/>
    </row>
    <row r="2102" spans="4:4" x14ac:dyDescent="0.2">
      <c r="D2102" s="1"/>
    </row>
    <row r="2103" spans="4:4" x14ac:dyDescent="0.2">
      <c r="D2103" s="1"/>
    </row>
    <row r="2104" spans="4:4" x14ac:dyDescent="0.2">
      <c r="D2104" s="1"/>
    </row>
    <row r="2105" spans="4:4" x14ac:dyDescent="0.2">
      <c r="D2105" s="1"/>
    </row>
    <row r="2106" spans="4:4" x14ac:dyDescent="0.2">
      <c r="D2106" s="1"/>
    </row>
    <row r="2107" spans="4:4" x14ac:dyDescent="0.2">
      <c r="D2107" s="1"/>
    </row>
    <row r="2108" spans="4:4" x14ac:dyDescent="0.2">
      <c r="D2108" s="1"/>
    </row>
    <row r="2109" spans="4:4" x14ac:dyDescent="0.2">
      <c r="D2109" s="1"/>
    </row>
    <row r="2110" spans="4:4" x14ac:dyDescent="0.2">
      <c r="D2110" s="1"/>
    </row>
    <row r="2111" spans="4:4" x14ac:dyDescent="0.2">
      <c r="D2111" s="1"/>
    </row>
    <row r="2112" spans="4:4" x14ac:dyDescent="0.2">
      <c r="D2112" s="1"/>
    </row>
    <row r="2113" spans="4:4" x14ac:dyDescent="0.2">
      <c r="D2113" s="1"/>
    </row>
    <row r="2114" spans="4:4" x14ac:dyDescent="0.2">
      <c r="D2114" s="1"/>
    </row>
    <row r="2115" spans="4:4" x14ac:dyDescent="0.2">
      <c r="D2115" s="1"/>
    </row>
    <row r="2116" spans="4:4" x14ac:dyDescent="0.2">
      <c r="D2116" s="1"/>
    </row>
    <row r="2117" spans="4:4" x14ac:dyDescent="0.2">
      <c r="D2117" s="1"/>
    </row>
    <row r="2118" spans="4:4" x14ac:dyDescent="0.2">
      <c r="D2118" s="1"/>
    </row>
    <row r="2119" spans="4:4" x14ac:dyDescent="0.2">
      <c r="D2119" s="1"/>
    </row>
    <row r="2120" spans="4:4" x14ac:dyDescent="0.2">
      <c r="D2120" s="1"/>
    </row>
    <row r="2121" spans="4:4" x14ac:dyDescent="0.2">
      <c r="D2121" s="1"/>
    </row>
    <row r="2122" spans="4:4" x14ac:dyDescent="0.2">
      <c r="D2122" s="1"/>
    </row>
    <row r="2123" spans="4:4" x14ac:dyDescent="0.2">
      <c r="D2123" s="1"/>
    </row>
    <row r="2124" spans="4:4" x14ac:dyDescent="0.2">
      <c r="D2124" s="1"/>
    </row>
    <row r="2125" spans="4:4" x14ac:dyDescent="0.2">
      <c r="D2125" s="1"/>
    </row>
    <row r="2126" spans="4:4" x14ac:dyDescent="0.2">
      <c r="D2126" s="1"/>
    </row>
    <row r="2127" spans="4:4" x14ac:dyDescent="0.2">
      <c r="D2127" s="1"/>
    </row>
    <row r="2128" spans="4:4" x14ac:dyDescent="0.2">
      <c r="D2128" s="1"/>
    </row>
    <row r="2129" spans="4:4" x14ac:dyDescent="0.2">
      <c r="D2129" s="1"/>
    </row>
    <row r="2130" spans="4:4" x14ac:dyDescent="0.2">
      <c r="D2130" s="1"/>
    </row>
    <row r="2131" spans="4:4" x14ac:dyDescent="0.2">
      <c r="D2131" s="1"/>
    </row>
    <row r="2132" spans="4:4" x14ac:dyDescent="0.2">
      <c r="D2132" s="1"/>
    </row>
    <row r="2133" spans="4:4" x14ac:dyDescent="0.2">
      <c r="D2133" s="1"/>
    </row>
    <row r="2134" spans="4:4" x14ac:dyDescent="0.2">
      <c r="D2134" s="1"/>
    </row>
    <row r="2135" spans="4:4" x14ac:dyDescent="0.2">
      <c r="D2135" s="1"/>
    </row>
    <row r="2136" spans="4:4" x14ac:dyDescent="0.2">
      <c r="D2136" s="1"/>
    </row>
    <row r="2137" spans="4:4" x14ac:dyDescent="0.2">
      <c r="D2137" s="1"/>
    </row>
    <row r="2138" spans="4:4" x14ac:dyDescent="0.2">
      <c r="D2138" s="1"/>
    </row>
    <row r="2139" spans="4:4" x14ac:dyDescent="0.2">
      <c r="D2139" s="1"/>
    </row>
    <row r="2140" spans="4:4" x14ac:dyDescent="0.2">
      <c r="D2140" s="1"/>
    </row>
    <row r="2141" spans="4:4" x14ac:dyDescent="0.2">
      <c r="D2141" s="1"/>
    </row>
    <row r="2142" spans="4:4" x14ac:dyDescent="0.2">
      <c r="D2142" s="1"/>
    </row>
    <row r="2143" spans="4:4" x14ac:dyDescent="0.2">
      <c r="D2143" s="1"/>
    </row>
    <row r="2144" spans="4:4" x14ac:dyDescent="0.2">
      <c r="D2144" s="1"/>
    </row>
    <row r="2145" spans="4:4" x14ac:dyDescent="0.2">
      <c r="D2145" s="1"/>
    </row>
    <row r="2146" spans="4:4" x14ac:dyDescent="0.2">
      <c r="D2146" s="1"/>
    </row>
    <row r="2147" spans="4:4" x14ac:dyDescent="0.2">
      <c r="D2147" s="1"/>
    </row>
    <row r="2148" spans="4:4" x14ac:dyDescent="0.2">
      <c r="D2148" s="1"/>
    </row>
    <row r="2149" spans="4:4" x14ac:dyDescent="0.2">
      <c r="D2149" s="1"/>
    </row>
    <row r="2150" spans="4:4" x14ac:dyDescent="0.2">
      <c r="D2150" s="1"/>
    </row>
    <row r="2151" spans="4:4" x14ac:dyDescent="0.2">
      <c r="D2151" s="1"/>
    </row>
    <row r="2152" spans="4:4" x14ac:dyDescent="0.2">
      <c r="D2152" s="1"/>
    </row>
    <row r="2153" spans="4:4" x14ac:dyDescent="0.2">
      <c r="D2153" s="1"/>
    </row>
    <row r="2154" spans="4:4" x14ac:dyDescent="0.2">
      <c r="D2154" s="1"/>
    </row>
    <row r="2155" spans="4:4" x14ac:dyDescent="0.2">
      <c r="D2155" s="1"/>
    </row>
    <row r="2156" spans="4:4" x14ac:dyDescent="0.2">
      <c r="D2156" s="1"/>
    </row>
    <row r="2157" spans="4:4" x14ac:dyDescent="0.2">
      <c r="D2157" s="1"/>
    </row>
    <row r="2158" spans="4:4" x14ac:dyDescent="0.2">
      <c r="D2158" s="1"/>
    </row>
    <row r="2159" spans="4:4" x14ac:dyDescent="0.2">
      <c r="D2159" s="1"/>
    </row>
    <row r="2160" spans="4:4" x14ac:dyDescent="0.2">
      <c r="D2160" s="1"/>
    </row>
    <row r="2161" spans="4:4" x14ac:dyDescent="0.2">
      <c r="D2161" s="1"/>
    </row>
    <row r="2162" spans="4:4" x14ac:dyDescent="0.2">
      <c r="D2162" s="1"/>
    </row>
    <row r="2163" spans="4:4" x14ac:dyDescent="0.2">
      <c r="D2163" s="1"/>
    </row>
    <row r="2164" spans="4:4" x14ac:dyDescent="0.2">
      <c r="D2164" s="1"/>
    </row>
    <row r="2165" spans="4:4" x14ac:dyDescent="0.2">
      <c r="D2165" s="1"/>
    </row>
    <row r="2166" spans="4:4" x14ac:dyDescent="0.2">
      <c r="D2166" s="1"/>
    </row>
    <row r="2167" spans="4:4" x14ac:dyDescent="0.2">
      <c r="D2167" s="1"/>
    </row>
    <row r="2168" spans="4:4" x14ac:dyDescent="0.2">
      <c r="D2168" s="1"/>
    </row>
    <row r="2169" spans="4:4" x14ac:dyDescent="0.2">
      <c r="D2169" s="1"/>
    </row>
    <row r="2170" spans="4:4" x14ac:dyDescent="0.2">
      <c r="D2170" s="1"/>
    </row>
    <row r="2171" spans="4:4" x14ac:dyDescent="0.2">
      <c r="D2171" s="1"/>
    </row>
    <row r="2172" spans="4:4" x14ac:dyDescent="0.2">
      <c r="D2172" s="1"/>
    </row>
    <row r="2173" spans="4:4" x14ac:dyDescent="0.2">
      <c r="D2173" s="1"/>
    </row>
    <row r="2174" spans="4:4" x14ac:dyDescent="0.2">
      <c r="D2174" s="1"/>
    </row>
    <row r="2175" spans="4:4" x14ac:dyDescent="0.2">
      <c r="D2175" s="1"/>
    </row>
    <row r="2176" spans="4:4" x14ac:dyDescent="0.2">
      <c r="D2176" s="1"/>
    </row>
    <row r="2177" spans="4:4" x14ac:dyDescent="0.2">
      <c r="D2177" s="1"/>
    </row>
    <row r="2178" spans="4:4" x14ac:dyDescent="0.2">
      <c r="D2178" s="1"/>
    </row>
    <row r="2179" spans="4:4" x14ac:dyDescent="0.2">
      <c r="D2179" s="1"/>
    </row>
    <row r="2180" spans="4:4" x14ac:dyDescent="0.2">
      <c r="D2180" s="1"/>
    </row>
    <row r="2181" spans="4:4" x14ac:dyDescent="0.2">
      <c r="D2181" s="1"/>
    </row>
    <row r="2182" spans="4:4" x14ac:dyDescent="0.2">
      <c r="D2182" s="1"/>
    </row>
    <row r="2183" spans="4:4" x14ac:dyDescent="0.2">
      <c r="D2183" s="1"/>
    </row>
    <row r="2184" spans="4:4" x14ac:dyDescent="0.2">
      <c r="D2184" s="1"/>
    </row>
    <row r="2185" spans="4:4" x14ac:dyDescent="0.2">
      <c r="D2185" s="1"/>
    </row>
    <row r="2186" spans="4:4" x14ac:dyDescent="0.2">
      <c r="D2186" s="1"/>
    </row>
    <row r="2187" spans="4:4" x14ac:dyDescent="0.2">
      <c r="D2187" s="1"/>
    </row>
    <row r="2188" spans="4:4" x14ac:dyDescent="0.2">
      <c r="D2188" s="1"/>
    </row>
    <row r="2189" spans="4:4" x14ac:dyDescent="0.2">
      <c r="D2189" s="1"/>
    </row>
    <row r="2190" spans="4:4" x14ac:dyDescent="0.2">
      <c r="D2190" s="1"/>
    </row>
    <row r="2191" spans="4:4" x14ac:dyDescent="0.2">
      <c r="D2191" s="1"/>
    </row>
    <row r="2192" spans="4:4" x14ac:dyDescent="0.2">
      <c r="D2192" s="1"/>
    </row>
    <row r="2193" spans="4:4" x14ac:dyDescent="0.2">
      <c r="D2193" s="1"/>
    </row>
    <row r="2194" spans="4:4" x14ac:dyDescent="0.2">
      <c r="D2194" s="1"/>
    </row>
    <row r="2195" spans="4:4" x14ac:dyDescent="0.2">
      <c r="D2195" s="1"/>
    </row>
    <row r="2196" spans="4:4" x14ac:dyDescent="0.2">
      <c r="D2196" s="1"/>
    </row>
    <row r="2197" spans="4:4" x14ac:dyDescent="0.2">
      <c r="D2197" s="1"/>
    </row>
    <row r="2198" spans="4:4" x14ac:dyDescent="0.2">
      <c r="D2198" s="1"/>
    </row>
    <row r="2199" spans="4:4" x14ac:dyDescent="0.2">
      <c r="D2199" s="1"/>
    </row>
    <row r="2200" spans="4:4" x14ac:dyDescent="0.2">
      <c r="D2200" s="1"/>
    </row>
    <row r="2201" spans="4:4" x14ac:dyDescent="0.2">
      <c r="D2201" s="1"/>
    </row>
    <row r="2202" spans="4:4" x14ac:dyDescent="0.2">
      <c r="D2202" s="1"/>
    </row>
    <row r="2203" spans="4:4" x14ac:dyDescent="0.2">
      <c r="D2203" s="1"/>
    </row>
    <row r="2204" spans="4:4" x14ac:dyDescent="0.2">
      <c r="D2204" s="1"/>
    </row>
    <row r="2205" spans="4:4" x14ac:dyDescent="0.2">
      <c r="D2205" s="1"/>
    </row>
    <row r="2206" spans="4:4" x14ac:dyDescent="0.2">
      <c r="D2206" s="1"/>
    </row>
    <row r="2207" spans="4:4" x14ac:dyDescent="0.2">
      <c r="D2207" s="1"/>
    </row>
    <row r="2208" spans="4:4" x14ac:dyDescent="0.2">
      <c r="D2208" s="1"/>
    </row>
    <row r="2209" spans="4:4" x14ac:dyDescent="0.2">
      <c r="D2209" s="1"/>
    </row>
    <row r="2210" spans="4:4" x14ac:dyDescent="0.2">
      <c r="D2210" s="1"/>
    </row>
    <row r="2211" spans="4:4" x14ac:dyDescent="0.2">
      <c r="D2211" s="1"/>
    </row>
    <row r="2212" spans="4:4" x14ac:dyDescent="0.2">
      <c r="D2212" s="1"/>
    </row>
    <row r="2213" spans="4:4" x14ac:dyDescent="0.2">
      <c r="D2213" s="1"/>
    </row>
    <row r="2214" spans="4:4" x14ac:dyDescent="0.2">
      <c r="D2214" s="1"/>
    </row>
    <row r="2215" spans="4:4" x14ac:dyDescent="0.2">
      <c r="D2215" s="1"/>
    </row>
    <row r="2216" spans="4:4" x14ac:dyDescent="0.2">
      <c r="D2216" s="1"/>
    </row>
    <row r="2217" spans="4:4" x14ac:dyDescent="0.2">
      <c r="D2217" s="1"/>
    </row>
    <row r="2218" spans="4:4" x14ac:dyDescent="0.2">
      <c r="D2218" s="1"/>
    </row>
    <row r="2219" spans="4:4" x14ac:dyDescent="0.2">
      <c r="D2219" s="1"/>
    </row>
    <row r="2220" spans="4:4" x14ac:dyDescent="0.2">
      <c r="D2220" s="1"/>
    </row>
    <row r="2221" spans="4:4" x14ac:dyDescent="0.2">
      <c r="D2221" s="1"/>
    </row>
    <row r="2222" spans="4:4" x14ac:dyDescent="0.2">
      <c r="D2222" s="1"/>
    </row>
    <row r="2223" spans="4:4" x14ac:dyDescent="0.2">
      <c r="D2223" s="1"/>
    </row>
    <row r="2224" spans="4:4" x14ac:dyDescent="0.2">
      <c r="D2224" s="1"/>
    </row>
    <row r="2225" spans="4:4" x14ac:dyDescent="0.2">
      <c r="D2225" s="1"/>
    </row>
    <row r="2226" spans="4:4" x14ac:dyDescent="0.2">
      <c r="D2226" s="1"/>
    </row>
    <row r="2227" spans="4:4" x14ac:dyDescent="0.2">
      <c r="D2227" s="1"/>
    </row>
    <row r="2228" spans="4:4" x14ac:dyDescent="0.2">
      <c r="D2228" s="1"/>
    </row>
    <row r="2229" spans="4:4" x14ac:dyDescent="0.2">
      <c r="D2229" s="1"/>
    </row>
    <row r="2230" spans="4:4" x14ac:dyDescent="0.2">
      <c r="D2230" s="1"/>
    </row>
    <row r="2231" spans="4:4" x14ac:dyDescent="0.2">
      <c r="D2231" s="1"/>
    </row>
    <row r="2232" spans="4:4" x14ac:dyDescent="0.2">
      <c r="D2232" s="1"/>
    </row>
    <row r="2233" spans="4:4" x14ac:dyDescent="0.2">
      <c r="D2233" s="1"/>
    </row>
    <row r="2234" spans="4:4" x14ac:dyDescent="0.2">
      <c r="D2234" s="1"/>
    </row>
    <row r="2235" spans="4:4" x14ac:dyDescent="0.2">
      <c r="D2235" s="1"/>
    </row>
    <row r="2236" spans="4:4" x14ac:dyDescent="0.2">
      <c r="D2236" s="1"/>
    </row>
    <row r="2237" spans="4:4" x14ac:dyDescent="0.2">
      <c r="D2237" s="1"/>
    </row>
    <row r="2238" spans="4:4" x14ac:dyDescent="0.2">
      <c r="D2238" s="1"/>
    </row>
    <row r="2239" spans="4:4" x14ac:dyDescent="0.2">
      <c r="D2239" s="1"/>
    </row>
    <row r="2240" spans="4:4" x14ac:dyDescent="0.2">
      <c r="D2240" s="1"/>
    </row>
    <row r="2241" spans="4:4" x14ac:dyDescent="0.2">
      <c r="D2241" s="1"/>
    </row>
    <row r="2242" spans="4:4" x14ac:dyDescent="0.2">
      <c r="D2242" s="1"/>
    </row>
    <row r="2243" spans="4:4" x14ac:dyDescent="0.2">
      <c r="D2243" s="1"/>
    </row>
    <row r="2244" spans="4:4" x14ac:dyDescent="0.2">
      <c r="D2244" s="1"/>
    </row>
    <row r="2245" spans="4:4" x14ac:dyDescent="0.2">
      <c r="D2245" s="1"/>
    </row>
    <row r="2246" spans="4:4" x14ac:dyDescent="0.2">
      <c r="D2246" s="1"/>
    </row>
    <row r="2247" spans="4:4" x14ac:dyDescent="0.2">
      <c r="D2247" s="1"/>
    </row>
    <row r="2248" spans="4:4" x14ac:dyDescent="0.2">
      <c r="D2248" s="1"/>
    </row>
    <row r="2249" spans="4:4" x14ac:dyDescent="0.2">
      <c r="D2249" s="1"/>
    </row>
    <row r="2250" spans="4:4" x14ac:dyDescent="0.2">
      <c r="D2250" s="1"/>
    </row>
    <row r="2251" spans="4:4" x14ac:dyDescent="0.2">
      <c r="D2251" s="1"/>
    </row>
    <row r="2252" spans="4:4" x14ac:dyDescent="0.2">
      <c r="D2252" s="1"/>
    </row>
    <row r="2253" spans="4:4" x14ac:dyDescent="0.2">
      <c r="D2253" s="1"/>
    </row>
    <row r="2254" spans="4:4" x14ac:dyDescent="0.2">
      <c r="D2254" s="1"/>
    </row>
    <row r="2255" spans="4:4" x14ac:dyDescent="0.2">
      <c r="D2255" s="1"/>
    </row>
    <row r="2256" spans="4:4" x14ac:dyDescent="0.2">
      <c r="D2256" s="1"/>
    </row>
    <row r="2257" spans="4:4" x14ac:dyDescent="0.2">
      <c r="D2257" s="1"/>
    </row>
    <row r="2258" spans="4:4" x14ac:dyDescent="0.2">
      <c r="D2258" s="1"/>
    </row>
    <row r="2259" spans="4:4" x14ac:dyDescent="0.2">
      <c r="D2259" s="1"/>
    </row>
    <row r="2260" spans="4:4" x14ac:dyDescent="0.2">
      <c r="D2260" s="1"/>
    </row>
    <row r="2261" spans="4:4" x14ac:dyDescent="0.2">
      <c r="D2261" s="1"/>
    </row>
    <row r="2262" spans="4:4" x14ac:dyDescent="0.2">
      <c r="D2262" s="1"/>
    </row>
    <row r="2263" spans="4:4" x14ac:dyDescent="0.2">
      <c r="D2263" s="1"/>
    </row>
    <row r="2264" spans="4:4" x14ac:dyDescent="0.2">
      <c r="D2264" s="1"/>
    </row>
    <row r="2265" spans="4:4" x14ac:dyDescent="0.2">
      <c r="D2265" s="1"/>
    </row>
    <row r="2266" spans="4:4" x14ac:dyDescent="0.2">
      <c r="D2266" s="1"/>
    </row>
    <row r="2267" spans="4:4" x14ac:dyDescent="0.2">
      <c r="D2267" s="1"/>
    </row>
    <row r="2268" spans="4:4" x14ac:dyDescent="0.2">
      <c r="D2268" s="1"/>
    </row>
    <row r="2269" spans="4:4" x14ac:dyDescent="0.2">
      <c r="D2269" s="1"/>
    </row>
    <row r="2270" spans="4:4" x14ac:dyDescent="0.2">
      <c r="D2270" s="1"/>
    </row>
    <row r="2271" spans="4:4" x14ac:dyDescent="0.2">
      <c r="D2271" s="1"/>
    </row>
    <row r="2272" spans="4:4" x14ac:dyDescent="0.2">
      <c r="D2272" s="1"/>
    </row>
    <row r="2273" spans="4:4" x14ac:dyDescent="0.2">
      <c r="D2273" s="1"/>
    </row>
    <row r="2274" spans="4:4" x14ac:dyDescent="0.2">
      <c r="D2274" s="1"/>
    </row>
    <row r="2275" spans="4:4" x14ac:dyDescent="0.2">
      <c r="D2275" s="1"/>
    </row>
    <row r="2276" spans="4:4" x14ac:dyDescent="0.2">
      <c r="D2276" s="1"/>
    </row>
    <row r="2277" spans="4:4" x14ac:dyDescent="0.2">
      <c r="D2277" s="1"/>
    </row>
    <row r="2278" spans="4:4" x14ac:dyDescent="0.2">
      <c r="D2278" s="1"/>
    </row>
    <row r="2279" spans="4:4" x14ac:dyDescent="0.2">
      <c r="D2279" s="1"/>
    </row>
    <row r="2280" spans="4:4" x14ac:dyDescent="0.2">
      <c r="D2280" s="1"/>
    </row>
    <row r="2281" spans="4:4" x14ac:dyDescent="0.2">
      <c r="D2281" s="1"/>
    </row>
    <row r="2282" spans="4:4" x14ac:dyDescent="0.2">
      <c r="D2282" s="1"/>
    </row>
    <row r="2283" spans="4:4" x14ac:dyDescent="0.2">
      <c r="D2283" s="1"/>
    </row>
    <row r="2284" spans="4:4" x14ac:dyDescent="0.2">
      <c r="D2284" s="1"/>
    </row>
    <row r="2285" spans="4:4" x14ac:dyDescent="0.2">
      <c r="D2285" s="1"/>
    </row>
    <row r="2286" spans="4:4" x14ac:dyDescent="0.2">
      <c r="D2286" s="1"/>
    </row>
    <row r="2287" spans="4:4" x14ac:dyDescent="0.2">
      <c r="D2287" s="1"/>
    </row>
    <row r="2288" spans="4:4" x14ac:dyDescent="0.2">
      <c r="D2288" s="1"/>
    </row>
    <row r="2289" spans="4:4" x14ac:dyDescent="0.2">
      <c r="D2289" s="1"/>
    </row>
    <row r="2290" spans="4:4" x14ac:dyDescent="0.2">
      <c r="D2290" s="1"/>
    </row>
    <row r="2291" spans="4:4" x14ac:dyDescent="0.2">
      <c r="D2291" s="1"/>
    </row>
    <row r="2292" spans="4:4" x14ac:dyDescent="0.2">
      <c r="D2292" s="1"/>
    </row>
    <row r="2293" spans="4:4" x14ac:dyDescent="0.2">
      <c r="D2293" s="1"/>
    </row>
    <row r="2294" spans="4:4" x14ac:dyDescent="0.2">
      <c r="D2294" s="1"/>
    </row>
    <row r="2295" spans="4:4" x14ac:dyDescent="0.2">
      <c r="D2295" s="1"/>
    </row>
    <row r="2296" spans="4:4" x14ac:dyDescent="0.2">
      <c r="D2296" s="1"/>
    </row>
    <row r="2297" spans="4:4" x14ac:dyDescent="0.2">
      <c r="D2297" s="1"/>
    </row>
    <row r="2298" spans="4:4" x14ac:dyDescent="0.2">
      <c r="D2298" s="1"/>
    </row>
    <row r="2299" spans="4:4" x14ac:dyDescent="0.2">
      <c r="D2299" s="1"/>
    </row>
    <row r="2300" spans="4:4" x14ac:dyDescent="0.2">
      <c r="D2300" s="1"/>
    </row>
    <row r="2301" spans="4:4" x14ac:dyDescent="0.2">
      <c r="D2301" s="1"/>
    </row>
    <row r="2302" spans="4:4" x14ac:dyDescent="0.2">
      <c r="D2302" s="1"/>
    </row>
    <row r="2303" spans="4:4" x14ac:dyDescent="0.2">
      <c r="D2303" s="1"/>
    </row>
    <row r="2304" spans="4:4" x14ac:dyDescent="0.2">
      <c r="D2304" s="1"/>
    </row>
    <row r="2305" spans="4:4" x14ac:dyDescent="0.2">
      <c r="D2305" s="1"/>
    </row>
    <row r="2306" spans="4:4" x14ac:dyDescent="0.2">
      <c r="D2306" s="1"/>
    </row>
    <row r="2307" spans="4:4" x14ac:dyDescent="0.2">
      <c r="D2307" s="1"/>
    </row>
    <row r="2308" spans="4:4" x14ac:dyDescent="0.2">
      <c r="D2308" s="1"/>
    </row>
    <row r="2309" spans="4:4" x14ac:dyDescent="0.2">
      <c r="D2309" s="1"/>
    </row>
    <row r="2310" spans="4:4" x14ac:dyDescent="0.2">
      <c r="D2310" s="1"/>
    </row>
    <row r="2311" spans="4:4" x14ac:dyDescent="0.2">
      <c r="D2311" s="1"/>
    </row>
    <row r="2312" spans="4:4" x14ac:dyDescent="0.2">
      <c r="D2312" s="1"/>
    </row>
    <row r="2313" spans="4:4" x14ac:dyDescent="0.2">
      <c r="D2313" s="1"/>
    </row>
    <row r="2314" spans="4:4" x14ac:dyDescent="0.2">
      <c r="D2314" s="1"/>
    </row>
    <row r="2315" spans="4:4" x14ac:dyDescent="0.2">
      <c r="D2315" s="1"/>
    </row>
    <row r="2316" spans="4:4" x14ac:dyDescent="0.2">
      <c r="D2316" s="1"/>
    </row>
    <row r="2317" spans="4:4" x14ac:dyDescent="0.2">
      <c r="D2317" s="1"/>
    </row>
    <row r="2318" spans="4:4" x14ac:dyDescent="0.2">
      <c r="D2318" s="1"/>
    </row>
    <row r="2319" spans="4:4" x14ac:dyDescent="0.2">
      <c r="D2319" s="1"/>
    </row>
    <row r="2320" spans="4:4" x14ac:dyDescent="0.2">
      <c r="D2320" s="1"/>
    </row>
    <row r="2321" spans="4:4" x14ac:dyDescent="0.2">
      <c r="D2321" s="1"/>
    </row>
    <row r="2322" spans="4:4" x14ac:dyDescent="0.2">
      <c r="D2322" s="1"/>
    </row>
    <row r="2323" spans="4:4" x14ac:dyDescent="0.2">
      <c r="D2323" s="1"/>
    </row>
    <row r="2324" spans="4:4" x14ac:dyDescent="0.2">
      <c r="D2324" s="1"/>
    </row>
    <row r="2325" spans="4:4" x14ac:dyDescent="0.2">
      <c r="D2325" s="1"/>
    </row>
    <row r="2326" spans="4:4" x14ac:dyDescent="0.2">
      <c r="D2326" s="1"/>
    </row>
    <row r="2327" spans="4:4" x14ac:dyDescent="0.2">
      <c r="D2327" s="1"/>
    </row>
    <row r="2328" spans="4:4" x14ac:dyDescent="0.2">
      <c r="D2328" s="1"/>
    </row>
    <row r="2329" spans="4:4" x14ac:dyDescent="0.2">
      <c r="D2329" s="1"/>
    </row>
    <row r="2330" spans="4:4" x14ac:dyDescent="0.2">
      <c r="D2330" s="1"/>
    </row>
    <row r="2331" spans="4:4" x14ac:dyDescent="0.2">
      <c r="D2331" s="1"/>
    </row>
    <row r="2332" spans="4:4" x14ac:dyDescent="0.2">
      <c r="D2332" s="1"/>
    </row>
    <row r="2333" spans="4:4" x14ac:dyDescent="0.2">
      <c r="D2333" s="1"/>
    </row>
    <row r="2334" spans="4:4" x14ac:dyDescent="0.2">
      <c r="D2334" s="1"/>
    </row>
    <row r="2335" spans="4:4" x14ac:dyDescent="0.2">
      <c r="D2335" s="1"/>
    </row>
    <row r="2336" spans="4:4" x14ac:dyDescent="0.2">
      <c r="D2336" s="1"/>
    </row>
    <row r="2337" spans="4:4" x14ac:dyDescent="0.2">
      <c r="D2337" s="1"/>
    </row>
    <row r="2338" spans="4:4" x14ac:dyDescent="0.2">
      <c r="D2338" s="1"/>
    </row>
    <row r="2339" spans="4:4" x14ac:dyDescent="0.2">
      <c r="D2339" s="1"/>
    </row>
    <row r="2340" spans="4:4" x14ac:dyDescent="0.2">
      <c r="D2340" s="1"/>
    </row>
    <row r="2341" spans="4:4" x14ac:dyDescent="0.2">
      <c r="D2341" s="1"/>
    </row>
    <row r="2342" spans="4:4" x14ac:dyDescent="0.2">
      <c r="D2342" s="1"/>
    </row>
    <row r="2343" spans="4:4" x14ac:dyDescent="0.2">
      <c r="D2343" s="1"/>
    </row>
    <row r="2344" spans="4:4" x14ac:dyDescent="0.2">
      <c r="D2344" s="1"/>
    </row>
    <row r="2345" spans="4:4" x14ac:dyDescent="0.2">
      <c r="D2345" s="1"/>
    </row>
    <row r="2346" spans="4:4" x14ac:dyDescent="0.2">
      <c r="D2346" s="1"/>
    </row>
    <row r="2347" spans="4:4" x14ac:dyDescent="0.2">
      <c r="D2347" s="1"/>
    </row>
    <row r="2348" spans="4:4" x14ac:dyDescent="0.2">
      <c r="D2348" s="1"/>
    </row>
    <row r="2349" spans="4:4" x14ac:dyDescent="0.2">
      <c r="D2349" s="1"/>
    </row>
    <row r="2350" spans="4:4" x14ac:dyDescent="0.2">
      <c r="D2350" s="1"/>
    </row>
    <row r="2351" spans="4:4" x14ac:dyDescent="0.2">
      <c r="D2351" s="1"/>
    </row>
    <row r="2352" spans="4:4" x14ac:dyDescent="0.2">
      <c r="D2352" s="1"/>
    </row>
    <row r="2353" spans="4:4" x14ac:dyDescent="0.2">
      <c r="D2353" s="1"/>
    </row>
    <row r="2354" spans="4:4" x14ac:dyDescent="0.2">
      <c r="D2354" s="1"/>
    </row>
    <row r="2355" spans="4:4" x14ac:dyDescent="0.2">
      <c r="D2355" s="1"/>
    </row>
    <row r="2356" spans="4:4" x14ac:dyDescent="0.2">
      <c r="D2356" s="1"/>
    </row>
    <row r="2357" spans="4:4" x14ac:dyDescent="0.2">
      <c r="D2357" s="1"/>
    </row>
    <row r="2358" spans="4:4" x14ac:dyDescent="0.2">
      <c r="D2358" s="1"/>
    </row>
    <row r="2359" spans="4:4" x14ac:dyDescent="0.2">
      <c r="D2359" s="1"/>
    </row>
    <row r="2360" spans="4:4" x14ac:dyDescent="0.2">
      <c r="D2360" s="1"/>
    </row>
    <row r="2361" spans="4:4" x14ac:dyDescent="0.2">
      <c r="D2361" s="1"/>
    </row>
    <row r="2362" spans="4:4" x14ac:dyDescent="0.2">
      <c r="D2362" s="1"/>
    </row>
    <row r="2363" spans="4:4" x14ac:dyDescent="0.2">
      <c r="D2363" s="1"/>
    </row>
    <row r="2364" spans="4:4" x14ac:dyDescent="0.2">
      <c r="D2364" s="1"/>
    </row>
    <row r="2365" spans="4:4" x14ac:dyDescent="0.2">
      <c r="D2365" s="1"/>
    </row>
    <row r="2366" spans="4:4" x14ac:dyDescent="0.2">
      <c r="D2366" s="1"/>
    </row>
    <row r="2367" spans="4:4" x14ac:dyDescent="0.2">
      <c r="D2367" s="1"/>
    </row>
    <row r="2368" spans="4:4" x14ac:dyDescent="0.2">
      <c r="D2368" s="1"/>
    </row>
    <row r="2369" spans="4:4" x14ac:dyDescent="0.2">
      <c r="D2369" s="1"/>
    </row>
    <row r="2370" spans="4:4" x14ac:dyDescent="0.2">
      <c r="D2370" s="1"/>
    </row>
    <row r="2371" spans="4:4" x14ac:dyDescent="0.2">
      <c r="D2371" s="1"/>
    </row>
    <row r="2372" spans="4:4" x14ac:dyDescent="0.2">
      <c r="D2372" s="1"/>
    </row>
    <row r="2373" spans="4:4" x14ac:dyDescent="0.2">
      <c r="D2373" s="1"/>
    </row>
    <row r="2374" spans="4:4" x14ac:dyDescent="0.2">
      <c r="D2374" s="1"/>
    </row>
    <row r="2375" spans="4:4" x14ac:dyDescent="0.2">
      <c r="D2375" s="1"/>
    </row>
    <row r="2376" spans="4:4" x14ac:dyDescent="0.2">
      <c r="D2376" s="1"/>
    </row>
    <row r="2377" spans="4:4" x14ac:dyDescent="0.2">
      <c r="D2377" s="1"/>
    </row>
    <row r="2378" spans="4:4" x14ac:dyDescent="0.2">
      <c r="D2378" s="1"/>
    </row>
    <row r="2379" spans="4:4" x14ac:dyDescent="0.2">
      <c r="D2379" s="1"/>
    </row>
    <row r="2380" spans="4:4" x14ac:dyDescent="0.2">
      <c r="D2380" s="1"/>
    </row>
    <row r="2381" spans="4:4" x14ac:dyDescent="0.2">
      <c r="D2381" s="1"/>
    </row>
    <row r="2382" spans="4:4" x14ac:dyDescent="0.2">
      <c r="D2382" s="1"/>
    </row>
    <row r="2383" spans="4:4" x14ac:dyDescent="0.2">
      <c r="D2383" s="1"/>
    </row>
    <row r="2384" spans="4:4" x14ac:dyDescent="0.2">
      <c r="D2384" s="1"/>
    </row>
    <row r="2385" spans="4:4" x14ac:dyDescent="0.2">
      <c r="D2385" s="1"/>
    </row>
    <row r="2386" spans="4:4" x14ac:dyDescent="0.2">
      <c r="D2386" s="1"/>
    </row>
    <row r="2387" spans="4:4" x14ac:dyDescent="0.2">
      <c r="D2387" s="1"/>
    </row>
    <row r="2388" spans="4:4" x14ac:dyDescent="0.2">
      <c r="D2388" s="1"/>
    </row>
    <row r="2389" spans="4:4" x14ac:dyDescent="0.2">
      <c r="D2389" s="1"/>
    </row>
    <row r="2390" spans="4:4" x14ac:dyDescent="0.2">
      <c r="D2390" s="1"/>
    </row>
    <row r="2391" spans="4:4" x14ac:dyDescent="0.2">
      <c r="D2391" s="1"/>
    </row>
    <row r="2392" spans="4:4" x14ac:dyDescent="0.2">
      <c r="D2392" s="1"/>
    </row>
    <row r="2393" spans="4:4" x14ac:dyDescent="0.2">
      <c r="D2393" s="1"/>
    </row>
    <row r="2394" spans="4:4" x14ac:dyDescent="0.2">
      <c r="D2394" s="1"/>
    </row>
    <row r="2395" spans="4:4" x14ac:dyDescent="0.2">
      <c r="D2395" s="1"/>
    </row>
    <row r="2396" spans="4:4" x14ac:dyDescent="0.2">
      <c r="D2396" s="1"/>
    </row>
    <row r="2397" spans="4:4" x14ac:dyDescent="0.2">
      <c r="D2397" s="1"/>
    </row>
    <row r="2398" spans="4:4" x14ac:dyDescent="0.2">
      <c r="D2398" s="1"/>
    </row>
    <row r="2399" spans="4:4" x14ac:dyDescent="0.2">
      <c r="D2399" s="1"/>
    </row>
    <row r="2400" spans="4:4" x14ac:dyDescent="0.2">
      <c r="D2400" s="1"/>
    </row>
    <row r="2401" spans="4:4" x14ac:dyDescent="0.2">
      <c r="D2401" s="1"/>
    </row>
    <row r="2402" spans="4:4" x14ac:dyDescent="0.2">
      <c r="D2402" s="1"/>
    </row>
    <row r="2403" spans="4:4" x14ac:dyDescent="0.2">
      <c r="D2403" s="1"/>
    </row>
    <row r="2404" spans="4:4" x14ac:dyDescent="0.2">
      <c r="D2404" s="1"/>
    </row>
    <row r="2405" spans="4:4" x14ac:dyDescent="0.2">
      <c r="D2405" s="1"/>
    </row>
    <row r="2406" spans="4:4" x14ac:dyDescent="0.2">
      <c r="D2406" s="1"/>
    </row>
    <row r="2407" spans="4:4" x14ac:dyDescent="0.2">
      <c r="D2407" s="1"/>
    </row>
    <row r="2408" spans="4:4" x14ac:dyDescent="0.2">
      <c r="D2408" s="1"/>
    </row>
    <row r="2409" spans="4:4" x14ac:dyDescent="0.2">
      <c r="D2409" s="1"/>
    </row>
    <row r="2410" spans="4:4" x14ac:dyDescent="0.2">
      <c r="D2410" s="1"/>
    </row>
    <row r="2411" spans="4:4" x14ac:dyDescent="0.2">
      <c r="D2411" s="1"/>
    </row>
    <row r="2412" spans="4:4" x14ac:dyDescent="0.2">
      <c r="D2412" s="1"/>
    </row>
    <row r="2413" spans="4:4" x14ac:dyDescent="0.2">
      <c r="D2413" s="1"/>
    </row>
    <row r="2414" spans="4:4" x14ac:dyDescent="0.2">
      <c r="D2414" s="1"/>
    </row>
    <row r="2415" spans="4:4" x14ac:dyDescent="0.2">
      <c r="D2415" s="1"/>
    </row>
    <row r="2416" spans="4:4" x14ac:dyDescent="0.2">
      <c r="D2416" s="1"/>
    </row>
    <row r="2417" spans="4:4" x14ac:dyDescent="0.2">
      <c r="D2417" s="1"/>
    </row>
    <row r="2418" spans="4:4" x14ac:dyDescent="0.2">
      <c r="D2418" s="1"/>
    </row>
    <row r="2419" spans="4:4" x14ac:dyDescent="0.2">
      <c r="D2419" s="1"/>
    </row>
    <row r="2420" spans="4:4" x14ac:dyDescent="0.2">
      <c r="D2420" s="1"/>
    </row>
    <row r="2421" spans="4:4" x14ac:dyDescent="0.2">
      <c r="D2421" s="1"/>
    </row>
    <row r="2422" spans="4:4" x14ac:dyDescent="0.2">
      <c r="D2422" s="1"/>
    </row>
    <row r="2423" spans="4:4" x14ac:dyDescent="0.2">
      <c r="D2423" s="1"/>
    </row>
    <row r="2424" spans="4:4" x14ac:dyDescent="0.2">
      <c r="D2424" s="1"/>
    </row>
    <row r="2425" spans="4:4" x14ac:dyDescent="0.2">
      <c r="D2425" s="1"/>
    </row>
    <row r="2426" spans="4:4" x14ac:dyDescent="0.2">
      <c r="D2426" s="1"/>
    </row>
    <row r="2427" spans="4:4" x14ac:dyDescent="0.2">
      <c r="D2427" s="1"/>
    </row>
    <row r="2428" spans="4:4" x14ac:dyDescent="0.2">
      <c r="D2428" s="1"/>
    </row>
    <row r="2429" spans="4:4" x14ac:dyDescent="0.2">
      <c r="D2429" s="1"/>
    </row>
    <row r="2430" spans="4:4" x14ac:dyDescent="0.2">
      <c r="D2430" s="1"/>
    </row>
    <row r="2431" spans="4:4" x14ac:dyDescent="0.2">
      <c r="D2431" s="1"/>
    </row>
    <row r="2432" spans="4:4" x14ac:dyDescent="0.2">
      <c r="D2432" s="1"/>
    </row>
    <row r="2433" spans="4:4" x14ac:dyDescent="0.2">
      <c r="D2433" s="1"/>
    </row>
    <row r="2434" spans="4:4" x14ac:dyDescent="0.2">
      <c r="D2434" s="1"/>
    </row>
    <row r="2435" spans="4:4" x14ac:dyDescent="0.2">
      <c r="D2435" s="1"/>
    </row>
    <row r="2436" spans="4:4" x14ac:dyDescent="0.2">
      <c r="D2436" s="1"/>
    </row>
    <row r="2437" spans="4:4" x14ac:dyDescent="0.2">
      <c r="D2437" s="1"/>
    </row>
    <row r="2438" spans="4:4" x14ac:dyDescent="0.2">
      <c r="D2438" s="1"/>
    </row>
    <row r="2439" spans="4:4" x14ac:dyDescent="0.2">
      <c r="D2439" s="1"/>
    </row>
    <row r="2440" spans="4:4" x14ac:dyDescent="0.2">
      <c r="D2440" s="1"/>
    </row>
    <row r="2441" spans="4:4" x14ac:dyDescent="0.2">
      <c r="D2441" s="1"/>
    </row>
    <row r="2442" spans="4:4" x14ac:dyDescent="0.2">
      <c r="D2442" s="1"/>
    </row>
    <row r="2443" spans="4:4" x14ac:dyDescent="0.2">
      <c r="D2443" s="1"/>
    </row>
    <row r="2444" spans="4:4" x14ac:dyDescent="0.2">
      <c r="D2444" s="1"/>
    </row>
    <row r="2445" spans="4:4" x14ac:dyDescent="0.2">
      <c r="D2445" s="1"/>
    </row>
    <row r="2446" spans="4:4" x14ac:dyDescent="0.2">
      <c r="D2446" s="1"/>
    </row>
    <row r="2447" spans="4:4" x14ac:dyDescent="0.2">
      <c r="D2447" s="1"/>
    </row>
    <row r="2448" spans="4:4" x14ac:dyDescent="0.2">
      <c r="D2448" s="1"/>
    </row>
    <row r="2449" spans="4:4" x14ac:dyDescent="0.2">
      <c r="D2449" s="1"/>
    </row>
    <row r="2450" spans="4:4" x14ac:dyDescent="0.2">
      <c r="D2450" s="1"/>
    </row>
    <row r="2451" spans="4:4" x14ac:dyDescent="0.2">
      <c r="D2451" s="1"/>
    </row>
    <row r="2452" spans="4:4" x14ac:dyDescent="0.2">
      <c r="D2452" s="1"/>
    </row>
    <row r="2453" spans="4:4" x14ac:dyDescent="0.2">
      <c r="D2453" s="1"/>
    </row>
    <row r="2454" spans="4:4" x14ac:dyDescent="0.2">
      <c r="D2454" s="1"/>
    </row>
    <row r="2455" spans="4:4" x14ac:dyDescent="0.2">
      <c r="D2455" s="1"/>
    </row>
    <row r="2456" spans="4:4" x14ac:dyDescent="0.2">
      <c r="D2456" s="1"/>
    </row>
    <row r="2457" spans="4:4" x14ac:dyDescent="0.2">
      <c r="D2457" s="1"/>
    </row>
    <row r="2458" spans="4:4" x14ac:dyDescent="0.2">
      <c r="D2458" s="1"/>
    </row>
    <row r="2459" spans="4:4" x14ac:dyDescent="0.2">
      <c r="D2459" s="1"/>
    </row>
    <row r="2460" spans="4:4" x14ac:dyDescent="0.2">
      <c r="D2460" s="1"/>
    </row>
    <row r="2461" spans="4:4" x14ac:dyDescent="0.2">
      <c r="D2461" s="1"/>
    </row>
    <row r="2462" spans="4:4" x14ac:dyDescent="0.2">
      <c r="D2462" s="1"/>
    </row>
    <row r="2463" spans="4:4" x14ac:dyDescent="0.2">
      <c r="D2463" s="1"/>
    </row>
    <row r="2464" spans="4:4" x14ac:dyDescent="0.2">
      <c r="D2464" s="1"/>
    </row>
    <row r="2465" spans="4:4" x14ac:dyDescent="0.2">
      <c r="D2465" s="1"/>
    </row>
    <row r="2466" spans="4:4" x14ac:dyDescent="0.2">
      <c r="D2466" s="1"/>
    </row>
    <row r="2467" spans="4:4" x14ac:dyDescent="0.2">
      <c r="D2467" s="1"/>
    </row>
    <row r="2468" spans="4:4" x14ac:dyDescent="0.2">
      <c r="D2468" s="1"/>
    </row>
    <row r="2469" spans="4:4" x14ac:dyDescent="0.2">
      <c r="D2469" s="1"/>
    </row>
    <row r="2470" spans="4:4" x14ac:dyDescent="0.2">
      <c r="D2470" s="1"/>
    </row>
    <row r="2471" spans="4:4" x14ac:dyDescent="0.2">
      <c r="D2471" s="1"/>
    </row>
    <row r="2472" spans="4:4" x14ac:dyDescent="0.2">
      <c r="D2472" s="1"/>
    </row>
    <row r="2473" spans="4:4" x14ac:dyDescent="0.2">
      <c r="D2473" s="1"/>
    </row>
    <row r="2474" spans="4:4" x14ac:dyDescent="0.2">
      <c r="D2474" s="1"/>
    </row>
    <row r="2475" spans="4:4" x14ac:dyDescent="0.2">
      <c r="D2475" s="1"/>
    </row>
    <row r="2476" spans="4:4" x14ac:dyDescent="0.2">
      <c r="D2476" s="1"/>
    </row>
    <row r="2477" spans="4:4" x14ac:dyDescent="0.2">
      <c r="D2477" s="1"/>
    </row>
    <row r="2478" spans="4:4" x14ac:dyDescent="0.2">
      <c r="D2478" s="1"/>
    </row>
    <row r="2479" spans="4:4" x14ac:dyDescent="0.2">
      <c r="D2479" s="1"/>
    </row>
    <row r="2480" spans="4:4" x14ac:dyDescent="0.2">
      <c r="D2480" s="1"/>
    </row>
    <row r="2481" spans="4:4" x14ac:dyDescent="0.2">
      <c r="D2481" s="1"/>
    </row>
    <row r="2482" spans="4:4" x14ac:dyDescent="0.2">
      <c r="D2482" s="1"/>
    </row>
    <row r="2483" spans="4:4" x14ac:dyDescent="0.2">
      <c r="D2483" s="1"/>
    </row>
    <row r="2484" spans="4:4" x14ac:dyDescent="0.2">
      <c r="D2484" s="1"/>
    </row>
    <row r="2485" spans="4:4" x14ac:dyDescent="0.2">
      <c r="D2485" s="1"/>
    </row>
    <row r="2486" spans="4:4" x14ac:dyDescent="0.2">
      <c r="D2486" s="1"/>
    </row>
    <row r="2487" spans="4:4" x14ac:dyDescent="0.2">
      <c r="D2487" s="1"/>
    </row>
    <row r="2488" spans="4:4" x14ac:dyDescent="0.2">
      <c r="D2488" s="1"/>
    </row>
    <row r="2489" spans="4:4" x14ac:dyDescent="0.2">
      <c r="D2489" s="1"/>
    </row>
    <row r="2490" spans="4:4" x14ac:dyDescent="0.2">
      <c r="D2490" s="1"/>
    </row>
    <row r="2491" spans="4:4" x14ac:dyDescent="0.2">
      <c r="D2491" s="1"/>
    </row>
    <row r="2492" spans="4:4" x14ac:dyDescent="0.2">
      <c r="D2492" s="1"/>
    </row>
    <row r="2493" spans="4:4" x14ac:dyDescent="0.2">
      <c r="D2493" s="1"/>
    </row>
    <row r="2494" spans="4:4" x14ac:dyDescent="0.2">
      <c r="D2494" s="1"/>
    </row>
    <row r="2495" spans="4:4" x14ac:dyDescent="0.2">
      <c r="D2495" s="1"/>
    </row>
    <row r="2496" spans="4:4" x14ac:dyDescent="0.2">
      <c r="D2496" s="1"/>
    </row>
    <row r="2497" spans="4:4" x14ac:dyDescent="0.2">
      <c r="D2497" s="1"/>
    </row>
    <row r="2498" spans="4:4" x14ac:dyDescent="0.2">
      <c r="D2498" s="1"/>
    </row>
    <row r="2499" spans="4:4" x14ac:dyDescent="0.2">
      <c r="D2499" s="1"/>
    </row>
    <row r="2500" spans="4:4" x14ac:dyDescent="0.2">
      <c r="D2500" s="1"/>
    </row>
    <row r="2501" spans="4:4" x14ac:dyDescent="0.2">
      <c r="D2501" s="1"/>
    </row>
    <row r="2502" spans="4:4" x14ac:dyDescent="0.2">
      <c r="D2502" s="1"/>
    </row>
    <row r="2503" spans="4:4" x14ac:dyDescent="0.2">
      <c r="D2503" s="1"/>
    </row>
    <row r="2504" spans="4:4" x14ac:dyDescent="0.2">
      <c r="D2504" s="1"/>
    </row>
    <row r="2505" spans="4:4" x14ac:dyDescent="0.2">
      <c r="D2505" s="1"/>
    </row>
    <row r="2506" spans="4:4" x14ac:dyDescent="0.2">
      <c r="D2506" s="1"/>
    </row>
    <row r="2507" spans="4:4" x14ac:dyDescent="0.2">
      <c r="D2507" s="1"/>
    </row>
    <row r="2508" spans="4:4" x14ac:dyDescent="0.2">
      <c r="D2508" s="1"/>
    </row>
    <row r="2509" spans="4:4" x14ac:dyDescent="0.2">
      <c r="D2509" s="1"/>
    </row>
    <row r="2510" spans="4:4" x14ac:dyDescent="0.2">
      <c r="D2510" s="1"/>
    </row>
    <row r="2511" spans="4:4" x14ac:dyDescent="0.2">
      <c r="D2511" s="1"/>
    </row>
    <row r="2512" spans="4:4" x14ac:dyDescent="0.2">
      <c r="D2512" s="1"/>
    </row>
    <row r="2513" spans="4:4" x14ac:dyDescent="0.2">
      <c r="D2513" s="1"/>
    </row>
    <row r="2514" spans="4:4" x14ac:dyDescent="0.2">
      <c r="D2514" s="1"/>
    </row>
    <row r="2515" spans="4:4" x14ac:dyDescent="0.2">
      <c r="D2515" s="1"/>
    </row>
    <row r="2516" spans="4:4" x14ac:dyDescent="0.2">
      <c r="D2516" s="1"/>
    </row>
    <row r="2517" spans="4:4" x14ac:dyDescent="0.2">
      <c r="D2517" s="1"/>
    </row>
    <row r="2518" spans="4:4" x14ac:dyDescent="0.2">
      <c r="D2518" s="1"/>
    </row>
    <row r="2519" spans="4:4" x14ac:dyDescent="0.2">
      <c r="D2519" s="1"/>
    </row>
    <row r="2520" spans="4:4" x14ac:dyDescent="0.2">
      <c r="D2520" s="1"/>
    </row>
    <row r="2521" spans="4:4" x14ac:dyDescent="0.2">
      <c r="D2521" s="1"/>
    </row>
    <row r="2522" spans="4:4" x14ac:dyDescent="0.2">
      <c r="D2522" s="1"/>
    </row>
    <row r="2523" spans="4:4" x14ac:dyDescent="0.2">
      <c r="D2523" s="1"/>
    </row>
    <row r="2524" spans="4:4" x14ac:dyDescent="0.2">
      <c r="D2524" s="1"/>
    </row>
    <row r="2525" spans="4:4" x14ac:dyDescent="0.2">
      <c r="D2525" s="1"/>
    </row>
    <row r="2526" spans="4:4" x14ac:dyDescent="0.2">
      <c r="D2526" s="1"/>
    </row>
    <row r="2527" spans="4:4" x14ac:dyDescent="0.2">
      <c r="D2527" s="1"/>
    </row>
    <row r="2528" spans="4:4" x14ac:dyDescent="0.2">
      <c r="D2528" s="1"/>
    </row>
    <row r="2529" spans="4:4" x14ac:dyDescent="0.2">
      <c r="D2529" s="1"/>
    </row>
    <row r="2530" spans="4:4" x14ac:dyDescent="0.2">
      <c r="D2530" s="1"/>
    </row>
    <row r="2531" spans="4:4" x14ac:dyDescent="0.2">
      <c r="D2531" s="1"/>
    </row>
    <row r="2532" spans="4:4" x14ac:dyDescent="0.2">
      <c r="D2532" s="1"/>
    </row>
    <row r="2533" spans="4:4" x14ac:dyDescent="0.2">
      <c r="D2533" s="1"/>
    </row>
    <row r="2534" spans="4:4" x14ac:dyDescent="0.2">
      <c r="D2534" s="1"/>
    </row>
    <row r="2535" spans="4:4" x14ac:dyDescent="0.2">
      <c r="D2535" s="1"/>
    </row>
    <row r="2536" spans="4:4" x14ac:dyDescent="0.2">
      <c r="D2536" s="1"/>
    </row>
    <row r="2537" spans="4:4" x14ac:dyDescent="0.2">
      <c r="D2537" s="1"/>
    </row>
    <row r="2538" spans="4:4" x14ac:dyDescent="0.2">
      <c r="D2538" s="1"/>
    </row>
    <row r="2539" spans="4:4" x14ac:dyDescent="0.2">
      <c r="D2539" s="1"/>
    </row>
    <row r="2540" spans="4:4" x14ac:dyDescent="0.2">
      <c r="D2540" s="1"/>
    </row>
    <row r="2541" spans="4:4" x14ac:dyDescent="0.2">
      <c r="D2541" s="1"/>
    </row>
    <row r="2542" spans="4:4" x14ac:dyDescent="0.2">
      <c r="D2542" s="1"/>
    </row>
    <row r="2543" spans="4:4" x14ac:dyDescent="0.2">
      <c r="D2543" s="1"/>
    </row>
    <row r="2544" spans="4:4" x14ac:dyDescent="0.2">
      <c r="D2544" s="1"/>
    </row>
    <row r="2545" spans="4:4" x14ac:dyDescent="0.2">
      <c r="D2545" s="1"/>
    </row>
    <row r="2546" spans="4:4" x14ac:dyDescent="0.2">
      <c r="D2546" s="1"/>
    </row>
    <row r="2547" spans="4:4" x14ac:dyDescent="0.2">
      <c r="D2547" s="1"/>
    </row>
    <row r="2548" spans="4:4" x14ac:dyDescent="0.2">
      <c r="D2548" s="1"/>
    </row>
    <row r="2549" spans="4:4" x14ac:dyDescent="0.2">
      <c r="D2549" s="1"/>
    </row>
    <row r="2550" spans="4:4" x14ac:dyDescent="0.2">
      <c r="D2550" s="1"/>
    </row>
    <row r="2551" spans="4:4" x14ac:dyDescent="0.2">
      <c r="D2551" s="1"/>
    </row>
    <row r="2552" spans="4:4" x14ac:dyDescent="0.2">
      <c r="D2552" s="1"/>
    </row>
    <row r="2553" spans="4:4" x14ac:dyDescent="0.2">
      <c r="D2553" s="1"/>
    </row>
    <row r="2554" spans="4:4" x14ac:dyDescent="0.2">
      <c r="D2554" s="1"/>
    </row>
    <row r="2555" spans="4:4" x14ac:dyDescent="0.2">
      <c r="D2555" s="1"/>
    </row>
    <row r="2556" spans="4:4" x14ac:dyDescent="0.2">
      <c r="D2556" s="1"/>
    </row>
    <row r="2557" spans="4:4" x14ac:dyDescent="0.2">
      <c r="D2557" s="1"/>
    </row>
    <row r="2558" spans="4:4" x14ac:dyDescent="0.2">
      <c r="D2558" s="1"/>
    </row>
    <row r="2559" spans="4:4" x14ac:dyDescent="0.2">
      <c r="D2559" s="1"/>
    </row>
    <row r="2560" spans="4:4" x14ac:dyDescent="0.2">
      <c r="D2560" s="1"/>
    </row>
    <row r="2561" spans="4:4" x14ac:dyDescent="0.2">
      <c r="D2561" s="1"/>
    </row>
    <row r="2562" spans="4:4" x14ac:dyDescent="0.2">
      <c r="D2562" s="1"/>
    </row>
    <row r="2563" spans="4:4" x14ac:dyDescent="0.2">
      <c r="D2563" s="1"/>
    </row>
    <row r="2564" spans="4:4" x14ac:dyDescent="0.2">
      <c r="D2564" s="1"/>
    </row>
    <row r="2565" spans="4:4" x14ac:dyDescent="0.2">
      <c r="D2565" s="1"/>
    </row>
    <row r="2566" spans="4:4" x14ac:dyDescent="0.2">
      <c r="D2566" s="1"/>
    </row>
    <row r="2567" spans="4:4" x14ac:dyDescent="0.2">
      <c r="D2567" s="1"/>
    </row>
    <row r="2568" spans="4:4" x14ac:dyDescent="0.2">
      <c r="D2568" s="1"/>
    </row>
    <row r="2569" spans="4:4" x14ac:dyDescent="0.2">
      <c r="D2569" s="1"/>
    </row>
    <row r="2570" spans="4:4" x14ac:dyDescent="0.2">
      <c r="D2570" s="1"/>
    </row>
    <row r="2571" spans="4:4" x14ac:dyDescent="0.2">
      <c r="D2571" s="1"/>
    </row>
    <row r="2572" spans="4:4" x14ac:dyDescent="0.2">
      <c r="D2572" s="1"/>
    </row>
    <row r="2573" spans="4:4" x14ac:dyDescent="0.2">
      <c r="D2573" s="1"/>
    </row>
    <row r="2574" spans="4:4" x14ac:dyDescent="0.2">
      <c r="D2574" s="1"/>
    </row>
    <row r="2575" spans="4:4" x14ac:dyDescent="0.2">
      <c r="D2575" s="1"/>
    </row>
    <row r="2576" spans="4:4" x14ac:dyDescent="0.2">
      <c r="D2576" s="1"/>
    </row>
    <row r="2577" spans="4:4" x14ac:dyDescent="0.2">
      <c r="D2577" s="1"/>
    </row>
    <row r="2578" spans="4:4" x14ac:dyDescent="0.2">
      <c r="D2578" s="1"/>
    </row>
    <row r="2579" spans="4:4" x14ac:dyDescent="0.2">
      <c r="D2579" s="1"/>
    </row>
    <row r="2580" spans="4:4" x14ac:dyDescent="0.2">
      <c r="D2580" s="1"/>
    </row>
    <row r="2581" spans="4:4" x14ac:dyDescent="0.2">
      <c r="D2581" s="1"/>
    </row>
    <row r="2582" spans="4:4" x14ac:dyDescent="0.2">
      <c r="D2582" s="1"/>
    </row>
    <row r="2583" spans="4:4" x14ac:dyDescent="0.2">
      <c r="D2583" s="1"/>
    </row>
    <row r="2584" spans="4:4" x14ac:dyDescent="0.2">
      <c r="D2584" s="1"/>
    </row>
    <row r="2585" spans="4:4" x14ac:dyDescent="0.2">
      <c r="D2585" s="1"/>
    </row>
    <row r="2586" spans="4:4" x14ac:dyDescent="0.2">
      <c r="D2586" s="1"/>
    </row>
    <row r="2587" spans="4:4" x14ac:dyDescent="0.2">
      <c r="D2587" s="1"/>
    </row>
    <row r="2588" spans="4:4" x14ac:dyDescent="0.2">
      <c r="D2588" s="1"/>
    </row>
    <row r="2589" spans="4:4" x14ac:dyDescent="0.2">
      <c r="D2589" s="1"/>
    </row>
    <row r="2590" spans="4:4" x14ac:dyDescent="0.2">
      <c r="D2590" s="1"/>
    </row>
    <row r="2591" spans="4:4" x14ac:dyDescent="0.2">
      <c r="D2591" s="1"/>
    </row>
    <row r="2592" spans="4:4" x14ac:dyDescent="0.2">
      <c r="D2592" s="1"/>
    </row>
    <row r="2593" spans="4:4" x14ac:dyDescent="0.2">
      <c r="D2593" s="1"/>
    </row>
    <row r="2594" spans="4:4" x14ac:dyDescent="0.2">
      <c r="D2594" s="1"/>
    </row>
    <row r="2595" spans="4:4" x14ac:dyDescent="0.2">
      <c r="D2595" s="1"/>
    </row>
    <row r="2596" spans="4:4" x14ac:dyDescent="0.2">
      <c r="D2596" s="1"/>
    </row>
    <row r="2597" spans="4:4" x14ac:dyDescent="0.2">
      <c r="D2597" s="1"/>
    </row>
    <row r="2598" spans="4:4" x14ac:dyDescent="0.2">
      <c r="D2598" s="1"/>
    </row>
    <row r="2599" spans="4:4" x14ac:dyDescent="0.2">
      <c r="D2599" s="1"/>
    </row>
    <row r="2600" spans="4:4" x14ac:dyDescent="0.2">
      <c r="D2600" s="1"/>
    </row>
    <row r="2601" spans="4:4" x14ac:dyDescent="0.2">
      <c r="D2601" s="1"/>
    </row>
    <row r="2602" spans="4:4" x14ac:dyDescent="0.2">
      <c r="D2602" s="1"/>
    </row>
    <row r="2603" spans="4:4" x14ac:dyDescent="0.2">
      <c r="D2603" s="1"/>
    </row>
    <row r="2604" spans="4:4" x14ac:dyDescent="0.2">
      <c r="D2604" s="1"/>
    </row>
    <row r="2605" spans="4:4" x14ac:dyDescent="0.2">
      <c r="D2605" s="1"/>
    </row>
    <row r="2606" spans="4:4" x14ac:dyDescent="0.2">
      <c r="D2606" s="1"/>
    </row>
    <row r="2607" spans="4:4" x14ac:dyDescent="0.2">
      <c r="D2607" s="1"/>
    </row>
    <row r="2608" spans="4:4" x14ac:dyDescent="0.2">
      <c r="D2608" s="1"/>
    </row>
    <row r="2609" spans="4:4" x14ac:dyDescent="0.2">
      <c r="D2609" s="1"/>
    </row>
    <row r="2610" spans="4:4" x14ac:dyDescent="0.2">
      <c r="D2610" s="1"/>
    </row>
    <row r="2611" spans="4:4" x14ac:dyDescent="0.2">
      <c r="D2611" s="1"/>
    </row>
    <row r="2612" spans="4:4" x14ac:dyDescent="0.2">
      <c r="D2612" s="1"/>
    </row>
    <row r="2613" spans="4:4" x14ac:dyDescent="0.2">
      <c r="D2613" s="1"/>
    </row>
    <row r="2614" spans="4:4" x14ac:dyDescent="0.2">
      <c r="D2614" s="1"/>
    </row>
    <row r="2615" spans="4:4" x14ac:dyDescent="0.2">
      <c r="D2615" s="1"/>
    </row>
    <row r="2616" spans="4:4" x14ac:dyDescent="0.2">
      <c r="D2616" s="1"/>
    </row>
    <row r="2617" spans="4:4" x14ac:dyDescent="0.2">
      <c r="D2617" s="1"/>
    </row>
    <row r="2618" spans="4:4" x14ac:dyDescent="0.2">
      <c r="D2618" s="1"/>
    </row>
    <row r="2619" spans="4:4" x14ac:dyDescent="0.2">
      <c r="D2619" s="1"/>
    </row>
    <row r="2620" spans="4:4" x14ac:dyDescent="0.2">
      <c r="D2620" s="1"/>
    </row>
    <row r="2621" spans="4:4" x14ac:dyDescent="0.2">
      <c r="D2621" s="1"/>
    </row>
    <row r="2622" spans="4:4" x14ac:dyDescent="0.2">
      <c r="D2622" s="1"/>
    </row>
    <row r="2623" spans="4:4" x14ac:dyDescent="0.2">
      <c r="D2623" s="1"/>
    </row>
    <row r="2624" spans="4:4" x14ac:dyDescent="0.2">
      <c r="D2624" s="1"/>
    </row>
    <row r="2625" spans="4:4" x14ac:dyDescent="0.2">
      <c r="D2625" s="1"/>
    </row>
    <row r="2626" spans="4:4" x14ac:dyDescent="0.2">
      <c r="D2626" s="1"/>
    </row>
    <row r="2627" spans="4:4" x14ac:dyDescent="0.2">
      <c r="D2627" s="1"/>
    </row>
    <row r="2628" spans="4:4" x14ac:dyDescent="0.2">
      <c r="D2628" s="1"/>
    </row>
    <row r="2629" spans="4:4" x14ac:dyDescent="0.2">
      <c r="D2629" s="1"/>
    </row>
    <row r="2630" spans="4:4" x14ac:dyDescent="0.2">
      <c r="D2630" s="1"/>
    </row>
    <row r="2631" spans="4:4" x14ac:dyDescent="0.2">
      <c r="D2631" s="1"/>
    </row>
    <row r="2632" spans="4:4" x14ac:dyDescent="0.2">
      <c r="D2632" s="1"/>
    </row>
    <row r="2633" spans="4:4" x14ac:dyDescent="0.2">
      <c r="D2633" s="1"/>
    </row>
    <row r="2634" spans="4:4" x14ac:dyDescent="0.2">
      <c r="D2634" s="1"/>
    </row>
    <row r="2635" spans="4:4" x14ac:dyDescent="0.2">
      <c r="D2635" s="1"/>
    </row>
    <row r="2636" spans="4:4" x14ac:dyDescent="0.2">
      <c r="D2636" s="1"/>
    </row>
    <row r="2637" spans="4:4" x14ac:dyDescent="0.2">
      <c r="D2637" s="1"/>
    </row>
    <row r="2638" spans="4:4" x14ac:dyDescent="0.2">
      <c r="D2638" s="1"/>
    </row>
    <row r="2639" spans="4:4" x14ac:dyDescent="0.2">
      <c r="D2639" s="1"/>
    </row>
    <row r="2640" spans="4:4" x14ac:dyDescent="0.2">
      <c r="D2640" s="1"/>
    </row>
    <row r="2641" spans="4:4" x14ac:dyDescent="0.2">
      <c r="D2641" s="1"/>
    </row>
    <row r="2642" spans="4:4" x14ac:dyDescent="0.2">
      <c r="D2642" s="1"/>
    </row>
    <row r="2643" spans="4:4" x14ac:dyDescent="0.2">
      <c r="D2643" s="1"/>
    </row>
    <row r="2644" spans="4:4" x14ac:dyDescent="0.2">
      <c r="D2644" s="1"/>
    </row>
    <row r="2645" spans="4:4" x14ac:dyDescent="0.2">
      <c r="D2645" s="1"/>
    </row>
    <row r="2646" spans="4:4" x14ac:dyDescent="0.2">
      <c r="D2646" s="1"/>
    </row>
    <row r="2647" spans="4:4" x14ac:dyDescent="0.2">
      <c r="D2647" s="1"/>
    </row>
    <row r="2648" spans="4:4" x14ac:dyDescent="0.2">
      <c r="D2648" s="1"/>
    </row>
    <row r="2649" spans="4:4" x14ac:dyDescent="0.2">
      <c r="D2649" s="1"/>
    </row>
    <row r="2650" spans="4:4" x14ac:dyDescent="0.2">
      <c r="D2650" s="1"/>
    </row>
    <row r="2651" spans="4:4" x14ac:dyDescent="0.2">
      <c r="D2651" s="1"/>
    </row>
    <row r="2652" spans="4:4" x14ac:dyDescent="0.2">
      <c r="D2652" s="1"/>
    </row>
    <row r="2653" spans="4:4" x14ac:dyDescent="0.2">
      <c r="D2653" s="1"/>
    </row>
    <row r="2654" spans="4:4" x14ac:dyDescent="0.2">
      <c r="D2654" s="1"/>
    </row>
    <row r="2655" spans="4:4" x14ac:dyDescent="0.2">
      <c r="D2655" s="1"/>
    </row>
    <row r="2656" spans="4:4" x14ac:dyDescent="0.2">
      <c r="D2656" s="1"/>
    </row>
    <row r="2657" spans="4:4" x14ac:dyDescent="0.2">
      <c r="D2657" s="1"/>
    </row>
    <row r="2658" spans="4:4" x14ac:dyDescent="0.2">
      <c r="D2658" s="1"/>
    </row>
    <row r="2659" spans="4:4" x14ac:dyDescent="0.2">
      <c r="D2659" s="1"/>
    </row>
    <row r="2660" spans="4:4" x14ac:dyDescent="0.2">
      <c r="D2660" s="1"/>
    </row>
    <row r="2661" spans="4:4" x14ac:dyDescent="0.2">
      <c r="D2661" s="1"/>
    </row>
    <row r="2662" spans="4:4" x14ac:dyDescent="0.2">
      <c r="D2662" s="1"/>
    </row>
    <row r="2663" spans="4:4" x14ac:dyDescent="0.2">
      <c r="D2663" s="1"/>
    </row>
    <row r="2664" spans="4:4" x14ac:dyDescent="0.2">
      <c r="D2664" s="1"/>
    </row>
    <row r="2665" spans="4:4" x14ac:dyDescent="0.2">
      <c r="D2665" s="1"/>
    </row>
    <row r="2666" spans="4:4" x14ac:dyDescent="0.2">
      <c r="D2666" s="1"/>
    </row>
    <row r="2667" spans="4:4" x14ac:dyDescent="0.2">
      <c r="D2667" s="1"/>
    </row>
    <row r="2668" spans="4:4" x14ac:dyDescent="0.2">
      <c r="D2668" s="1"/>
    </row>
    <row r="2669" spans="4:4" x14ac:dyDescent="0.2">
      <c r="D2669" s="1"/>
    </row>
    <row r="2670" spans="4:4" x14ac:dyDescent="0.2">
      <c r="D2670" s="1"/>
    </row>
    <row r="2671" spans="4:4" x14ac:dyDescent="0.2">
      <c r="D2671" s="1"/>
    </row>
    <row r="2672" spans="4:4" x14ac:dyDescent="0.2">
      <c r="D2672" s="1"/>
    </row>
    <row r="2673" spans="4:4" x14ac:dyDescent="0.2">
      <c r="D2673" s="1"/>
    </row>
    <row r="2674" spans="4:4" x14ac:dyDescent="0.2">
      <c r="D2674" s="1"/>
    </row>
    <row r="2675" spans="4:4" x14ac:dyDescent="0.2">
      <c r="D2675" s="1"/>
    </row>
    <row r="2676" spans="4:4" x14ac:dyDescent="0.2">
      <c r="D2676" s="1"/>
    </row>
    <row r="2677" spans="4:4" x14ac:dyDescent="0.2">
      <c r="D2677" s="1"/>
    </row>
    <row r="2678" spans="4:4" x14ac:dyDescent="0.2">
      <c r="D2678" s="1"/>
    </row>
    <row r="2679" spans="4:4" x14ac:dyDescent="0.2">
      <c r="D2679" s="1"/>
    </row>
    <row r="2680" spans="4:4" x14ac:dyDescent="0.2">
      <c r="D2680" s="1"/>
    </row>
    <row r="2681" spans="4:4" x14ac:dyDescent="0.2">
      <c r="D2681" s="1"/>
    </row>
    <row r="2682" spans="4:4" x14ac:dyDescent="0.2">
      <c r="D2682" s="1"/>
    </row>
    <row r="2683" spans="4:4" x14ac:dyDescent="0.2">
      <c r="D2683" s="1"/>
    </row>
    <row r="2684" spans="4:4" x14ac:dyDescent="0.2">
      <c r="D2684" s="1"/>
    </row>
    <row r="2685" spans="4:4" x14ac:dyDescent="0.2">
      <c r="D2685" s="1"/>
    </row>
    <row r="2686" spans="4:4" x14ac:dyDescent="0.2">
      <c r="D2686" s="1"/>
    </row>
    <row r="2687" spans="4:4" x14ac:dyDescent="0.2">
      <c r="D2687" s="1"/>
    </row>
    <row r="2688" spans="4:4" x14ac:dyDescent="0.2">
      <c r="D2688" s="1"/>
    </row>
    <row r="2689" spans="4:4" x14ac:dyDescent="0.2">
      <c r="D2689" s="1"/>
    </row>
    <row r="2690" spans="4:4" x14ac:dyDescent="0.2">
      <c r="D2690" s="1"/>
    </row>
    <row r="2691" spans="4:4" x14ac:dyDescent="0.2">
      <c r="D2691" s="1"/>
    </row>
    <row r="2692" spans="4:4" x14ac:dyDescent="0.2">
      <c r="D2692" s="1"/>
    </row>
    <row r="2693" spans="4:4" x14ac:dyDescent="0.2">
      <c r="D2693" s="1"/>
    </row>
    <row r="2694" spans="4:4" x14ac:dyDescent="0.2">
      <c r="D2694" s="1"/>
    </row>
    <row r="2695" spans="4:4" x14ac:dyDescent="0.2">
      <c r="D2695" s="1"/>
    </row>
    <row r="2696" spans="4:4" x14ac:dyDescent="0.2">
      <c r="D2696" s="1"/>
    </row>
    <row r="2697" spans="4:4" x14ac:dyDescent="0.2">
      <c r="D2697" s="1"/>
    </row>
    <row r="2698" spans="4:4" x14ac:dyDescent="0.2">
      <c r="D2698" s="1"/>
    </row>
    <row r="2699" spans="4:4" x14ac:dyDescent="0.2">
      <c r="D2699" s="1"/>
    </row>
    <row r="2700" spans="4:4" x14ac:dyDescent="0.2">
      <c r="D2700" s="1"/>
    </row>
    <row r="2701" spans="4:4" x14ac:dyDescent="0.2">
      <c r="D2701" s="1"/>
    </row>
    <row r="2702" spans="4:4" x14ac:dyDescent="0.2">
      <c r="D2702" s="1"/>
    </row>
    <row r="2703" spans="4:4" x14ac:dyDescent="0.2">
      <c r="D2703" s="1"/>
    </row>
    <row r="2704" spans="4:4" x14ac:dyDescent="0.2">
      <c r="D2704" s="1"/>
    </row>
    <row r="2705" spans="4:4" x14ac:dyDescent="0.2">
      <c r="D2705" s="1"/>
    </row>
    <row r="2706" spans="4:4" x14ac:dyDescent="0.2">
      <c r="D2706" s="1"/>
    </row>
    <row r="2707" spans="4:4" x14ac:dyDescent="0.2">
      <c r="D2707" s="1"/>
    </row>
    <row r="2708" spans="4:4" x14ac:dyDescent="0.2">
      <c r="D2708" s="1"/>
    </row>
    <row r="2709" spans="4:4" x14ac:dyDescent="0.2">
      <c r="D2709" s="1"/>
    </row>
    <row r="2710" spans="4:4" x14ac:dyDescent="0.2">
      <c r="D2710" s="1"/>
    </row>
    <row r="2711" spans="4:4" x14ac:dyDescent="0.2">
      <c r="D2711" s="1"/>
    </row>
    <row r="2712" spans="4:4" x14ac:dyDescent="0.2">
      <c r="D2712" s="1"/>
    </row>
    <row r="2713" spans="4:4" x14ac:dyDescent="0.2">
      <c r="D2713" s="1"/>
    </row>
    <row r="2714" spans="4:4" x14ac:dyDescent="0.2">
      <c r="D2714" s="1"/>
    </row>
    <row r="2715" spans="4:4" x14ac:dyDescent="0.2">
      <c r="D2715" s="1"/>
    </row>
    <row r="2716" spans="4:4" x14ac:dyDescent="0.2">
      <c r="D2716" s="1"/>
    </row>
    <row r="2717" spans="4:4" x14ac:dyDescent="0.2">
      <c r="D2717" s="1"/>
    </row>
    <row r="2718" spans="4:4" x14ac:dyDescent="0.2">
      <c r="D2718" s="1"/>
    </row>
    <row r="2719" spans="4:4" x14ac:dyDescent="0.2">
      <c r="D2719" s="1"/>
    </row>
    <row r="2720" spans="4:4" x14ac:dyDescent="0.2">
      <c r="D2720" s="1"/>
    </row>
    <row r="2721" spans="4:4" x14ac:dyDescent="0.2">
      <c r="D2721" s="1"/>
    </row>
    <row r="2722" spans="4:4" x14ac:dyDescent="0.2">
      <c r="D2722" s="1"/>
    </row>
    <row r="2723" spans="4:4" x14ac:dyDescent="0.2">
      <c r="D2723" s="1"/>
    </row>
    <row r="2724" spans="4:4" x14ac:dyDescent="0.2">
      <c r="D2724" s="1"/>
    </row>
    <row r="2725" spans="4:4" x14ac:dyDescent="0.2">
      <c r="D2725" s="1"/>
    </row>
    <row r="2726" spans="4:4" x14ac:dyDescent="0.2">
      <c r="D2726" s="1"/>
    </row>
    <row r="2727" spans="4:4" x14ac:dyDescent="0.2">
      <c r="D2727" s="1"/>
    </row>
    <row r="2728" spans="4:4" x14ac:dyDescent="0.2">
      <c r="D2728" s="1"/>
    </row>
    <row r="2729" spans="4:4" x14ac:dyDescent="0.2">
      <c r="D2729" s="1"/>
    </row>
    <row r="2730" spans="4:4" x14ac:dyDescent="0.2">
      <c r="D2730" s="1"/>
    </row>
    <row r="2731" spans="4:4" x14ac:dyDescent="0.2">
      <c r="D2731" s="1"/>
    </row>
    <row r="2732" spans="4:4" x14ac:dyDescent="0.2">
      <c r="D2732" s="1"/>
    </row>
    <row r="2733" spans="4:4" x14ac:dyDescent="0.2">
      <c r="D2733" s="1"/>
    </row>
    <row r="2734" spans="4:4" x14ac:dyDescent="0.2">
      <c r="D2734" s="1"/>
    </row>
    <row r="2735" spans="4:4" x14ac:dyDescent="0.2">
      <c r="D2735" s="1"/>
    </row>
    <row r="2736" spans="4:4" x14ac:dyDescent="0.2">
      <c r="D2736" s="1"/>
    </row>
    <row r="2737" spans="4:4" x14ac:dyDescent="0.2">
      <c r="D2737" s="1"/>
    </row>
    <row r="2738" spans="4:4" x14ac:dyDescent="0.2">
      <c r="D2738" s="1"/>
    </row>
    <row r="2739" spans="4:4" x14ac:dyDescent="0.2">
      <c r="D2739" s="1"/>
    </row>
    <row r="2740" spans="4:4" x14ac:dyDescent="0.2">
      <c r="D2740" s="1"/>
    </row>
    <row r="2741" spans="4:4" x14ac:dyDescent="0.2">
      <c r="D2741" s="1"/>
    </row>
    <row r="2742" spans="4:4" x14ac:dyDescent="0.2">
      <c r="D2742" s="1"/>
    </row>
    <row r="2743" spans="4:4" x14ac:dyDescent="0.2">
      <c r="D2743" s="1"/>
    </row>
    <row r="2744" spans="4:4" x14ac:dyDescent="0.2">
      <c r="D2744" s="1"/>
    </row>
    <row r="2745" spans="4:4" x14ac:dyDescent="0.2">
      <c r="D2745" s="1"/>
    </row>
    <row r="2746" spans="4:4" x14ac:dyDescent="0.2">
      <c r="D2746" s="1"/>
    </row>
    <row r="2747" spans="4:4" x14ac:dyDescent="0.2">
      <c r="D2747" s="1"/>
    </row>
    <row r="2748" spans="4:4" x14ac:dyDescent="0.2">
      <c r="D2748" s="1"/>
    </row>
    <row r="2749" spans="4:4" x14ac:dyDescent="0.2">
      <c r="D2749" s="1"/>
    </row>
    <row r="2750" spans="4:4" x14ac:dyDescent="0.2">
      <c r="D2750" s="1"/>
    </row>
    <row r="2751" spans="4:4" x14ac:dyDescent="0.2">
      <c r="D2751" s="1"/>
    </row>
    <row r="2752" spans="4:4" x14ac:dyDescent="0.2">
      <c r="D2752" s="1"/>
    </row>
    <row r="2753" spans="4:4" x14ac:dyDescent="0.2">
      <c r="D2753" s="1"/>
    </row>
    <row r="2754" spans="4:4" x14ac:dyDescent="0.2">
      <c r="D2754" s="1"/>
    </row>
    <row r="2755" spans="4:4" x14ac:dyDescent="0.2">
      <c r="D2755" s="1"/>
    </row>
    <row r="2756" spans="4:4" x14ac:dyDescent="0.2">
      <c r="D2756" s="1"/>
    </row>
  </sheetData>
  <mergeCells count="3">
    <mergeCell ref="B4:C4"/>
    <mergeCell ref="B95:C95"/>
    <mergeCell ref="B122:C122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fitToHeight="0" orientation="landscape" horizontalDpi="360" verticalDpi="36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725"/>
  <sheetViews>
    <sheetView tabSelected="1" topLeftCell="A691" zoomScale="136" zoomScaleNormal="136" zoomScaleSheetLayoutView="160" workbookViewId="0">
      <selection activeCell="D686" sqref="D686"/>
    </sheetView>
  </sheetViews>
  <sheetFormatPr defaultRowHeight="18" x14ac:dyDescent="0.2"/>
  <cols>
    <col min="1" max="1" width="5" style="1" customWidth="1"/>
    <col min="2" max="2" width="7.140625" style="186" customWidth="1"/>
    <col min="3" max="3" width="39.7109375" style="26" customWidth="1"/>
    <col min="4" max="4" width="12.42578125" style="1" customWidth="1"/>
    <col min="5" max="5" width="12.85546875" style="1" hidden="1" customWidth="1"/>
    <col min="6" max="6" width="13.42578125" style="1" hidden="1" customWidth="1"/>
    <col min="7" max="7" width="10.140625" style="1" hidden="1" customWidth="1"/>
    <col min="8" max="10" width="13.42578125" style="1" hidden="1" customWidth="1"/>
    <col min="11" max="11" width="12.85546875" style="1" bestFit="1" customWidth="1"/>
    <col min="12" max="12" width="12.140625" style="1" customWidth="1"/>
    <col min="13" max="13" width="11.7109375" style="1" customWidth="1"/>
    <col min="14" max="14" width="11.42578125" style="1" customWidth="1"/>
    <col min="15" max="15" width="15.42578125" style="1" customWidth="1"/>
    <col min="16" max="16" width="14" style="1" bestFit="1" customWidth="1"/>
    <col min="17" max="17" width="10.7109375" style="1" bestFit="1" customWidth="1"/>
    <col min="18" max="16384" width="9.140625" style="1"/>
  </cols>
  <sheetData>
    <row r="1" spans="1:18" ht="22.5" customHeight="1" thickBot="1" x14ac:dyDescent="0.25">
      <c r="A1" s="292" t="s">
        <v>680</v>
      </c>
      <c r="B1" s="200"/>
      <c r="C1" s="200"/>
      <c r="D1" s="200"/>
      <c r="E1" s="200"/>
      <c r="F1" s="201"/>
    </row>
    <row r="2" spans="1:18" ht="13.5" thickBot="1" x14ac:dyDescent="0.25">
      <c r="A2" s="6"/>
      <c r="B2" s="149" t="s">
        <v>42</v>
      </c>
      <c r="C2" s="6"/>
      <c r="D2" s="39" t="s">
        <v>478</v>
      </c>
      <c r="E2" s="39" t="s">
        <v>478</v>
      </c>
      <c r="F2" s="39" t="s">
        <v>478</v>
      </c>
      <c r="G2" s="39" t="s">
        <v>478</v>
      </c>
      <c r="H2" s="39" t="s">
        <v>478</v>
      </c>
    </row>
    <row r="3" spans="1:18" s="143" customFormat="1" ht="30" customHeight="1" x14ac:dyDescent="0.2">
      <c r="A3" s="142"/>
      <c r="B3" s="335" t="s">
        <v>43</v>
      </c>
      <c r="C3" s="335"/>
      <c r="D3" s="64" t="s">
        <v>571</v>
      </c>
      <c r="E3" s="137" t="s">
        <v>574</v>
      </c>
      <c r="F3" s="137" t="s">
        <v>575</v>
      </c>
      <c r="G3" s="137" t="s">
        <v>588</v>
      </c>
      <c r="H3" s="137" t="s">
        <v>589</v>
      </c>
      <c r="I3" s="137" t="s">
        <v>597</v>
      </c>
      <c r="J3" s="137" t="s">
        <v>598</v>
      </c>
      <c r="K3" s="137" t="s">
        <v>621</v>
      </c>
      <c r="L3" s="137" t="s">
        <v>620</v>
      </c>
      <c r="M3" s="273" t="s">
        <v>662</v>
      </c>
      <c r="N3" s="137" t="s">
        <v>663</v>
      </c>
      <c r="O3" s="273" t="s">
        <v>674</v>
      </c>
      <c r="P3" s="319" t="s">
        <v>675</v>
      </c>
    </row>
    <row r="4" spans="1:18" ht="30" customHeight="1" x14ac:dyDescent="0.2">
      <c r="A4" s="10" t="s">
        <v>44</v>
      </c>
      <c r="B4" s="150" t="s">
        <v>267</v>
      </c>
      <c r="C4" s="91" t="s">
        <v>459</v>
      </c>
      <c r="D4" s="83">
        <f>D5+D10+D18+D71</f>
        <v>1974481</v>
      </c>
      <c r="E4" s="83">
        <f>E5+E10+E18+E71</f>
        <v>68000</v>
      </c>
      <c r="F4" s="83">
        <f>D4+E4</f>
        <v>2042481</v>
      </c>
      <c r="G4" s="83">
        <f>G5+G10+G18+G71</f>
        <v>0</v>
      </c>
      <c r="H4" s="109">
        <f>F4+G4</f>
        <v>2042481</v>
      </c>
      <c r="I4" s="83">
        <f>I5+I10+I18+I71</f>
        <v>99549</v>
      </c>
      <c r="J4" s="109">
        <f t="shared" ref="J4:J35" si="0">H4+I4</f>
        <v>2142030</v>
      </c>
      <c r="K4" s="83">
        <f>K5+K10+K18+K71</f>
        <v>24000</v>
      </c>
      <c r="L4" s="109">
        <f>J4+K4</f>
        <v>2166030</v>
      </c>
      <c r="M4" s="83">
        <f>M5+M10+M18+M71</f>
        <v>0</v>
      </c>
      <c r="N4" s="109">
        <f>L4+M4</f>
        <v>2166030</v>
      </c>
      <c r="O4" s="52">
        <f>O5+O10+O18+O71</f>
        <v>2021036</v>
      </c>
      <c r="P4" s="301">
        <f>O4/N4*100</f>
        <v>93.306002225269268</v>
      </c>
    </row>
    <row r="5" spans="1:18" ht="12.75" x14ac:dyDescent="0.2">
      <c r="A5" s="3">
        <v>41</v>
      </c>
      <c r="B5" s="151">
        <v>610</v>
      </c>
      <c r="C5" s="3" t="s">
        <v>45</v>
      </c>
      <c r="D5" s="77">
        <f t="shared" ref="D5" si="1">SUM(D6:D9)</f>
        <v>1039903</v>
      </c>
      <c r="E5" s="76">
        <f>SUM(E6:E9)</f>
        <v>43000</v>
      </c>
      <c r="F5" s="90">
        <f>D5+E5</f>
        <v>1082903</v>
      </c>
      <c r="G5" s="230">
        <f>SUM(G6:G9)</f>
        <v>0</v>
      </c>
      <c r="H5" s="233">
        <f>F5+G5</f>
        <v>1082903</v>
      </c>
      <c r="I5" s="230">
        <f>SUM(I6:I9)</f>
        <v>0</v>
      </c>
      <c r="J5" s="46">
        <f t="shared" si="0"/>
        <v>1082903</v>
      </c>
      <c r="K5" s="230">
        <f>SUM(K6:K9)</f>
        <v>0</v>
      </c>
      <c r="L5" s="46">
        <f t="shared" ref="L5:L68" si="2">J5+K5</f>
        <v>1082903</v>
      </c>
      <c r="M5" s="230">
        <f>SUM(M6:M9)</f>
        <v>0</v>
      </c>
      <c r="N5" s="46">
        <f t="shared" ref="N5:N68" si="3">L5+M5</f>
        <v>1082903</v>
      </c>
      <c r="O5" s="49">
        <f>SUM(O6:O9)</f>
        <v>1029678</v>
      </c>
      <c r="P5" s="300">
        <f t="shared" ref="P5:P67" si="4">O5/N5*100</f>
        <v>95.084970676043937</v>
      </c>
    </row>
    <row r="6" spans="1:18" ht="12.75" customHeight="1" x14ac:dyDescent="0.2">
      <c r="A6" s="4">
        <v>41</v>
      </c>
      <c r="B6" s="152">
        <v>611</v>
      </c>
      <c r="C6" s="4" t="s">
        <v>46</v>
      </c>
      <c r="D6" s="66">
        <v>1039903</v>
      </c>
      <c r="E6" s="42">
        <v>43000</v>
      </c>
      <c r="F6" s="90">
        <f t="shared" ref="F6:F17" si="5">D6+E6</f>
        <v>1082903</v>
      </c>
      <c r="G6" s="228">
        <v>0</v>
      </c>
      <c r="H6" s="233">
        <f t="shared" ref="H6:H70" si="6">F6+G6</f>
        <v>1082903</v>
      </c>
      <c r="I6" s="228">
        <v>0</v>
      </c>
      <c r="J6" s="46">
        <f t="shared" si="0"/>
        <v>1082903</v>
      </c>
      <c r="K6" s="228">
        <v>0</v>
      </c>
      <c r="L6" s="46">
        <f t="shared" si="2"/>
        <v>1082903</v>
      </c>
      <c r="M6" s="228">
        <v>0</v>
      </c>
      <c r="N6" s="46">
        <f t="shared" si="3"/>
        <v>1082903</v>
      </c>
      <c r="O6" s="44">
        <v>577613</v>
      </c>
      <c r="P6" s="300">
        <f t="shared" si="4"/>
        <v>53.33931109249859</v>
      </c>
    </row>
    <row r="7" spans="1:18" ht="12.75" x14ac:dyDescent="0.2">
      <c r="A7" s="4">
        <v>41</v>
      </c>
      <c r="B7" s="152">
        <v>612</v>
      </c>
      <c r="C7" s="4" t="s">
        <v>341</v>
      </c>
      <c r="D7" s="207"/>
      <c r="E7" s="44">
        <v>0</v>
      </c>
      <c r="F7" s="90">
        <f t="shared" si="5"/>
        <v>0</v>
      </c>
      <c r="G7" s="228">
        <v>0</v>
      </c>
      <c r="H7" s="232">
        <f t="shared" si="6"/>
        <v>0</v>
      </c>
      <c r="I7" s="228">
        <v>0</v>
      </c>
      <c r="J7" s="43">
        <f t="shared" si="0"/>
        <v>0</v>
      </c>
      <c r="K7" s="228">
        <v>0</v>
      </c>
      <c r="L7" s="43">
        <f t="shared" si="2"/>
        <v>0</v>
      </c>
      <c r="M7" s="228">
        <v>0</v>
      </c>
      <c r="N7" s="43">
        <f t="shared" si="3"/>
        <v>0</v>
      </c>
      <c r="O7" s="44">
        <v>203802</v>
      </c>
      <c r="P7" s="300">
        <v>0</v>
      </c>
    </row>
    <row r="8" spans="1:18" ht="12.75" x14ac:dyDescent="0.2">
      <c r="A8" s="4">
        <v>41</v>
      </c>
      <c r="B8" s="152">
        <v>614</v>
      </c>
      <c r="C8" s="4" t="s">
        <v>49</v>
      </c>
      <c r="D8" s="67"/>
      <c r="E8" s="44">
        <v>0</v>
      </c>
      <c r="F8" s="90">
        <f t="shared" si="5"/>
        <v>0</v>
      </c>
      <c r="G8" s="228">
        <v>0</v>
      </c>
      <c r="H8" s="232">
        <f t="shared" si="6"/>
        <v>0</v>
      </c>
      <c r="I8" s="228">
        <v>0</v>
      </c>
      <c r="J8" s="43">
        <f t="shared" si="0"/>
        <v>0</v>
      </c>
      <c r="K8" s="228">
        <v>0</v>
      </c>
      <c r="L8" s="43">
        <f t="shared" si="2"/>
        <v>0</v>
      </c>
      <c r="M8" s="228">
        <v>0</v>
      </c>
      <c r="N8" s="43">
        <f t="shared" si="3"/>
        <v>0</v>
      </c>
      <c r="O8" s="44">
        <v>154939</v>
      </c>
      <c r="P8" s="300">
        <v>0</v>
      </c>
    </row>
    <row r="9" spans="1:18" ht="12.75" x14ac:dyDescent="0.2">
      <c r="A9" s="4">
        <v>41</v>
      </c>
      <c r="B9" s="152">
        <v>615</v>
      </c>
      <c r="C9" s="4" t="s">
        <v>50</v>
      </c>
      <c r="D9" s="67"/>
      <c r="E9" s="44">
        <v>0</v>
      </c>
      <c r="F9" s="90">
        <f t="shared" si="5"/>
        <v>0</v>
      </c>
      <c r="G9" s="228">
        <v>0</v>
      </c>
      <c r="H9" s="232">
        <f t="shared" si="6"/>
        <v>0</v>
      </c>
      <c r="I9" s="228">
        <v>0</v>
      </c>
      <c r="J9" s="43">
        <f t="shared" si="0"/>
        <v>0</v>
      </c>
      <c r="K9" s="228">
        <v>0</v>
      </c>
      <c r="L9" s="43">
        <f t="shared" si="2"/>
        <v>0</v>
      </c>
      <c r="M9" s="228">
        <v>0</v>
      </c>
      <c r="N9" s="43">
        <f t="shared" si="3"/>
        <v>0</v>
      </c>
      <c r="O9" s="44">
        <v>93324</v>
      </c>
      <c r="P9" s="300">
        <v>0</v>
      </c>
    </row>
    <row r="10" spans="1:18" ht="12.75" x14ac:dyDescent="0.2">
      <c r="A10" s="3">
        <v>41</v>
      </c>
      <c r="B10" s="151">
        <v>620</v>
      </c>
      <c r="C10" s="3" t="s">
        <v>51</v>
      </c>
      <c r="D10" s="77">
        <f t="shared" ref="D10" si="7">SUM(D11:D17)</f>
        <v>363446</v>
      </c>
      <c r="E10" s="41">
        <v>15000</v>
      </c>
      <c r="F10" s="90">
        <f>D10+E10</f>
        <v>378446</v>
      </c>
      <c r="G10" s="230">
        <f>SUM(G6:G9)</f>
        <v>0</v>
      </c>
      <c r="H10" s="233">
        <f t="shared" si="6"/>
        <v>378446</v>
      </c>
      <c r="I10" s="230">
        <f>SUM(I6:I9)</f>
        <v>0</v>
      </c>
      <c r="J10" s="46">
        <f t="shared" si="0"/>
        <v>378446</v>
      </c>
      <c r="K10" s="230">
        <f>SUM(K6:K9)</f>
        <v>0</v>
      </c>
      <c r="L10" s="46">
        <f t="shared" si="2"/>
        <v>378446</v>
      </c>
      <c r="M10" s="230">
        <f>SUM(M6:M9)</f>
        <v>0</v>
      </c>
      <c r="N10" s="46">
        <f>SUM(N11:N17)</f>
        <v>378446</v>
      </c>
      <c r="O10" s="49">
        <f>SUM(O11:O17)</f>
        <v>396194</v>
      </c>
      <c r="P10" s="315">
        <f t="shared" si="4"/>
        <v>104.68970473991006</v>
      </c>
      <c r="R10" s="1">
        <v>378446</v>
      </c>
    </row>
    <row r="11" spans="1:18" ht="12.75" x14ac:dyDescent="0.2">
      <c r="A11" s="4">
        <v>41</v>
      </c>
      <c r="B11" s="152" t="s">
        <v>52</v>
      </c>
      <c r="C11" s="4" t="s">
        <v>53</v>
      </c>
      <c r="D11" s="66">
        <v>103990</v>
      </c>
      <c r="E11" s="44">
        <v>0</v>
      </c>
      <c r="F11" s="90">
        <v>0</v>
      </c>
      <c r="G11" s="228">
        <v>0</v>
      </c>
      <c r="H11" s="232">
        <f t="shared" si="6"/>
        <v>0</v>
      </c>
      <c r="I11" s="228">
        <v>0</v>
      </c>
      <c r="J11" s="43">
        <v>118990</v>
      </c>
      <c r="K11" s="228">
        <v>0</v>
      </c>
      <c r="L11" s="43">
        <v>118990</v>
      </c>
      <c r="M11" s="228">
        <v>0</v>
      </c>
      <c r="N11" s="43">
        <v>118990</v>
      </c>
      <c r="O11" s="44">
        <v>109874</v>
      </c>
      <c r="P11" s="300">
        <f t="shared" si="4"/>
        <v>92.338852004370125</v>
      </c>
    </row>
    <row r="12" spans="1:18" ht="12.75" x14ac:dyDescent="0.2">
      <c r="A12" s="4">
        <v>41</v>
      </c>
      <c r="B12" s="152">
        <v>625001</v>
      </c>
      <c r="C12" s="4" t="s">
        <v>116</v>
      </c>
      <c r="D12" s="66">
        <v>14559</v>
      </c>
      <c r="E12" s="44">
        <v>0</v>
      </c>
      <c r="F12" s="90">
        <f t="shared" si="5"/>
        <v>14559</v>
      </c>
      <c r="G12" s="228">
        <v>0</v>
      </c>
      <c r="H12" s="232">
        <f t="shared" si="6"/>
        <v>14559</v>
      </c>
      <c r="I12" s="228">
        <v>0</v>
      </c>
      <c r="J12" s="43">
        <f t="shared" si="0"/>
        <v>14559</v>
      </c>
      <c r="K12" s="228">
        <v>0</v>
      </c>
      <c r="L12" s="43">
        <f t="shared" si="2"/>
        <v>14559</v>
      </c>
      <c r="M12" s="228">
        <v>0</v>
      </c>
      <c r="N12" s="43">
        <f t="shared" si="3"/>
        <v>14559</v>
      </c>
      <c r="O12" s="44">
        <v>15527</v>
      </c>
      <c r="P12" s="300">
        <f t="shared" si="4"/>
        <v>106.64880829727316</v>
      </c>
    </row>
    <row r="13" spans="1:18" ht="12.75" x14ac:dyDescent="0.2">
      <c r="A13" s="4">
        <v>41</v>
      </c>
      <c r="B13" s="152">
        <v>625002</v>
      </c>
      <c r="C13" s="4" t="s">
        <v>54</v>
      </c>
      <c r="D13" s="66">
        <v>145586</v>
      </c>
      <c r="E13" s="44">
        <v>0</v>
      </c>
      <c r="F13" s="90">
        <f t="shared" si="5"/>
        <v>145586</v>
      </c>
      <c r="G13" s="228">
        <v>0</v>
      </c>
      <c r="H13" s="232">
        <f t="shared" si="6"/>
        <v>145586</v>
      </c>
      <c r="I13" s="228">
        <v>0</v>
      </c>
      <c r="J13" s="43">
        <f t="shared" si="0"/>
        <v>145586</v>
      </c>
      <c r="K13" s="228">
        <v>0</v>
      </c>
      <c r="L13" s="43">
        <f t="shared" si="2"/>
        <v>145586</v>
      </c>
      <c r="M13" s="228">
        <v>0</v>
      </c>
      <c r="N13" s="43">
        <f t="shared" si="3"/>
        <v>145586</v>
      </c>
      <c r="O13" s="44">
        <v>162959</v>
      </c>
      <c r="P13" s="300">
        <f t="shared" si="4"/>
        <v>111.93315291305484</v>
      </c>
    </row>
    <row r="14" spans="1:18" ht="12.75" x14ac:dyDescent="0.2">
      <c r="A14" s="4">
        <v>41</v>
      </c>
      <c r="B14" s="152">
        <v>625003</v>
      </c>
      <c r="C14" s="4" t="s">
        <v>55</v>
      </c>
      <c r="D14" s="66">
        <v>8319</v>
      </c>
      <c r="E14" s="44">
        <v>0</v>
      </c>
      <c r="F14" s="90">
        <f t="shared" si="5"/>
        <v>8319</v>
      </c>
      <c r="G14" s="228">
        <v>0</v>
      </c>
      <c r="H14" s="232">
        <f t="shared" si="6"/>
        <v>8319</v>
      </c>
      <c r="I14" s="228">
        <v>0</v>
      </c>
      <c r="J14" s="43">
        <f t="shared" si="0"/>
        <v>8319</v>
      </c>
      <c r="K14" s="228">
        <v>0</v>
      </c>
      <c r="L14" s="43">
        <f t="shared" si="2"/>
        <v>8319</v>
      </c>
      <c r="M14" s="228">
        <v>0</v>
      </c>
      <c r="N14" s="43">
        <f t="shared" si="3"/>
        <v>8319</v>
      </c>
      <c r="O14" s="44">
        <v>9327</v>
      </c>
      <c r="P14" s="300">
        <f t="shared" si="4"/>
        <v>112.11684096646231</v>
      </c>
    </row>
    <row r="15" spans="1:18" ht="12.75" x14ac:dyDescent="0.2">
      <c r="A15" s="4">
        <v>41</v>
      </c>
      <c r="B15" s="152">
        <v>625004</v>
      </c>
      <c r="C15" s="4" t="s">
        <v>56</v>
      </c>
      <c r="D15" s="66">
        <v>31197</v>
      </c>
      <c r="E15" s="44">
        <v>0</v>
      </c>
      <c r="F15" s="90">
        <f t="shared" si="5"/>
        <v>31197</v>
      </c>
      <c r="G15" s="228">
        <v>0</v>
      </c>
      <c r="H15" s="232">
        <f t="shared" si="6"/>
        <v>31197</v>
      </c>
      <c r="I15" s="228">
        <v>0</v>
      </c>
      <c r="J15" s="43">
        <f t="shared" si="0"/>
        <v>31197</v>
      </c>
      <c r="K15" s="228">
        <v>0</v>
      </c>
      <c r="L15" s="43">
        <f t="shared" si="2"/>
        <v>31197</v>
      </c>
      <c r="M15" s="228">
        <v>0</v>
      </c>
      <c r="N15" s="43">
        <f t="shared" si="3"/>
        <v>31197</v>
      </c>
      <c r="O15" s="44">
        <v>32640</v>
      </c>
      <c r="P15" s="300">
        <f t="shared" si="4"/>
        <v>104.62544475430332</v>
      </c>
    </row>
    <row r="16" spans="1:18" ht="12.75" x14ac:dyDescent="0.2">
      <c r="A16" s="4">
        <v>41</v>
      </c>
      <c r="B16" s="152">
        <v>625005</v>
      </c>
      <c r="C16" s="4" t="s">
        <v>57</v>
      </c>
      <c r="D16" s="66">
        <v>10399</v>
      </c>
      <c r="E16" s="44">
        <v>0</v>
      </c>
      <c r="F16" s="90">
        <f t="shared" si="5"/>
        <v>10399</v>
      </c>
      <c r="G16" s="228">
        <v>0</v>
      </c>
      <c r="H16" s="232">
        <f t="shared" si="6"/>
        <v>10399</v>
      </c>
      <c r="I16" s="228">
        <v>0</v>
      </c>
      <c r="J16" s="43">
        <f t="shared" si="0"/>
        <v>10399</v>
      </c>
      <c r="K16" s="228">
        <v>0</v>
      </c>
      <c r="L16" s="43">
        <f t="shared" si="2"/>
        <v>10399</v>
      </c>
      <c r="M16" s="228">
        <v>0</v>
      </c>
      <c r="N16" s="43">
        <f t="shared" si="3"/>
        <v>10399</v>
      </c>
      <c r="O16" s="44">
        <v>10572</v>
      </c>
      <c r="P16" s="300">
        <f t="shared" si="4"/>
        <v>101.66362150206751</v>
      </c>
    </row>
    <row r="17" spans="1:16" ht="12.75" x14ac:dyDescent="0.2">
      <c r="A17" s="4">
        <v>41</v>
      </c>
      <c r="B17" s="152">
        <v>625007</v>
      </c>
      <c r="C17" s="4" t="s">
        <v>645</v>
      </c>
      <c r="D17" s="66">
        <v>49396</v>
      </c>
      <c r="E17" s="44">
        <v>0</v>
      </c>
      <c r="F17" s="90">
        <f t="shared" si="5"/>
        <v>49396</v>
      </c>
      <c r="G17" s="228">
        <v>0</v>
      </c>
      <c r="H17" s="232">
        <f t="shared" si="6"/>
        <v>49396</v>
      </c>
      <c r="I17" s="228">
        <v>0</v>
      </c>
      <c r="J17" s="43">
        <f t="shared" si="0"/>
        <v>49396</v>
      </c>
      <c r="K17" s="228">
        <v>0</v>
      </c>
      <c r="L17" s="43">
        <f t="shared" si="2"/>
        <v>49396</v>
      </c>
      <c r="M17" s="228">
        <v>0</v>
      </c>
      <c r="N17" s="43">
        <f t="shared" si="3"/>
        <v>49396</v>
      </c>
      <c r="O17" s="44">
        <v>55295</v>
      </c>
      <c r="P17" s="300">
        <f t="shared" si="4"/>
        <v>111.94226253137907</v>
      </c>
    </row>
    <row r="18" spans="1:16" ht="12.75" x14ac:dyDescent="0.2">
      <c r="A18" s="5"/>
      <c r="B18" s="147">
        <v>630</v>
      </c>
      <c r="C18" s="82" t="s">
        <v>58</v>
      </c>
      <c r="D18" s="98">
        <f t="shared" ref="D18:G18" si="8">D19+D22+D28+D36+D41+D42+D48+D50</f>
        <v>569332</v>
      </c>
      <c r="E18" s="98">
        <f t="shared" si="8"/>
        <v>10000</v>
      </c>
      <c r="F18" s="98">
        <f t="shared" si="8"/>
        <v>579332</v>
      </c>
      <c r="G18" s="98">
        <f t="shared" si="8"/>
        <v>0</v>
      </c>
      <c r="H18" s="235">
        <f t="shared" si="6"/>
        <v>579332</v>
      </c>
      <c r="I18" s="98">
        <f>I19+I22+I28+I36+I41+I42+I48+I50</f>
        <v>91549</v>
      </c>
      <c r="J18" s="109">
        <f t="shared" si="0"/>
        <v>670881</v>
      </c>
      <c r="K18" s="98">
        <f>K19+K22+K28+K36+K41+K42+K48+K50</f>
        <v>17000</v>
      </c>
      <c r="L18" s="109">
        <f t="shared" si="2"/>
        <v>687881</v>
      </c>
      <c r="M18" s="98">
        <f>M19+M22+M28+M36+M41+M42+M48+M50</f>
        <v>0</v>
      </c>
      <c r="N18" s="109">
        <f t="shared" si="3"/>
        <v>687881</v>
      </c>
      <c r="O18" s="52">
        <f>O19+O22+O28+O36+O41+O42+O48+O50</f>
        <v>578443</v>
      </c>
      <c r="P18" s="301">
        <f t="shared" si="4"/>
        <v>84.090562175725154</v>
      </c>
    </row>
    <row r="19" spans="1:16" ht="12.75" x14ac:dyDescent="0.2">
      <c r="A19" s="3">
        <v>41</v>
      </c>
      <c r="B19" s="151">
        <v>631</v>
      </c>
      <c r="C19" s="3" t="s">
        <v>59</v>
      </c>
      <c r="D19" s="69">
        <f t="shared" ref="D19:E19" si="9">SUM(D20:D21)</f>
        <v>2000</v>
      </c>
      <c r="E19" s="88">
        <f t="shared" si="9"/>
        <v>0</v>
      </c>
      <c r="F19" s="46">
        <f>D19+E19</f>
        <v>2000</v>
      </c>
      <c r="G19" s="239">
        <f>SUM(G20:G21)</f>
        <v>0</v>
      </c>
      <c r="H19" s="233">
        <f t="shared" si="6"/>
        <v>2000</v>
      </c>
      <c r="I19" s="239">
        <f>SUM(I20:I21)</f>
        <v>0</v>
      </c>
      <c r="J19" s="46">
        <f t="shared" si="0"/>
        <v>2000</v>
      </c>
      <c r="K19" s="239">
        <f>SUM(K20:K21)</f>
        <v>0</v>
      </c>
      <c r="L19" s="46">
        <f t="shared" si="2"/>
        <v>2000</v>
      </c>
      <c r="M19" s="239">
        <f>SUM(M20:M21)</f>
        <v>0</v>
      </c>
      <c r="N19" s="46">
        <f t="shared" si="3"/>
        <v>2000</v>
      </c>
      <c r="O19" s="49">
        <f>SUM(O20:O21)</f>
        <v>985</v>
      </c>
      <c r="P19" s="315">
        <f t="shared" si="4"/>
        <v>49.25</v>
      </c>
    </row>
    <row r="20" spans="1:16" ht="12.75" x14ac:dyDescent="0.2">
      <c r="A20" s="4">
        <v>41</v>
      </c>
      <c r="B20" s="152">
        <v>631001</v>
      </c>
      <c r="C20" s="4" t="s">
        <v>60</v>
      </c>
      <c r="D20" s="66">
        <v>2000</v>
      </c>
      <c r="E20" s="46"/>
      <c r="F20" s="43">
        <f t="shared" ref="F20:F21" si="10">D20+E20</f>
        <v>2000</v>
      </c>
      <c r="G20" s="228">
        <v>0</v>
      </c>
      <c r="H20" s="232">
        <f t="shared" si="6"/>
        <v>2000</v>
      </c>
      <c r="I20" s="228">
        <v>0</v>
      </c>
      <c r="J20" s="43">
        <f t="shared" si="0"/>
        <v>2000</v>
      </c>
      <c r="K20" s="228">
        <v>0</v>
      </c>
      <c r="L20" s="43">
        <f t="shared" si="2"/>
        <v>2000</v>
      </c>
      <c r="M20" s="228">
        <v>0</v>
      </c>
      <c r="N20" s="43">
        <f t="shared" si="3"/>
        <v>2000</v>
      </c>
      <c r="O20" s="44">
        <v>985</v>
      </c>
      <c r="P20" s="300">
        <f t="shared" si="4"/>
        <v>49.25</v>
      </c>
    </row>
    <row r="21" spans="1:16" ht="12.75" x14ac:dyDescent="0.2">
      <c r="A21" s="4">
        <v>41</v>
      </c>
      <c r="B21" s="152">
        <v>631002</v>
      </c>
      <c r="C21" s="4" t="s">
        <v>61</v>
      </c>
      <c r="D21" s="66"/>
      <c r="E21" s="46"/>
      <c r="F21" s="46">
        <f t="shared" si="10"/>
        <v>0</v>
      </c>
      <c r="G21" s="228">
        <v>0</v>
      </c>
      <c r="H21" s="232">
        <f t="shared" si="6"/>
        <v>0</v>
      </c>
      <c r="I21" s="228">
        <v>0</v>
      </c>
      <c r="J21" s="43">
        <f t="shared" si="0"/>
        <v>0</v>
      </c>
      <c r="K21" s="228">
        <v>0</v>
      </c>
      <c r="L21" s="43">
        <f t="shared" si="2"/>
        <v>0</v>
      </c>
      <c r="M21" s="228">
        <v>0</v>
      </c>
      <c r="N21" s="43">
        <f t="shared" si="3"/>
        <v>0</v>
      </c>
      <c r="O21" s="44">
        <v>0</v>
      </c>
      <c r="P21" s="300">
        <v>0</v>
      </c>
    </row>
    <row r="22" spans="1:16" ht="12.75" x14ac:dyDescent="0.2">
      <c r="A22" s="3">
        <v>41</v>
      </c>
      <c r="B22" s="151">
        <v>632</v>
      </c>
      <c r="C22" s="3" t="s">
        <v>62</v>
      </c>
      <c r="D22" s="68">
        <f t="shared" ref="D22" si="11">SUM(D23:D27)</f>
        <v>82500</v>
      </c>
      <c r="E22" s="46">
        <f>SUM(E23:E27)</f>
        <v>0</v>
      </c>
      <c r="F22" s="46">
        <f>D22+E22</f>
        <v>82500</v>
      </c>
      <c r="G22" s="227"/>
      <c r="H22" s="233">
        <f t="shared" si="6"/>
        <v>82500</v>
      </c>
      <c r="I22" s="227"/>
      <c r="J22" s="46">
        <f t="shared" si="0"/>
        <v>82500</v>
      </c>
      <c r="K22" s="46">
        <f>SUM(K23:K27)</f>
        <v>12000</v>
      </c>
      <c r="L22" s="46">
        <f t="shared" si="2"/>
        <v>94500</v>
      </c>
      <c r="M22" s="46">
        <f>SUM(M23:M27)</f>
        <v>0</v>
      </c>
      <c r="N22" s="46">
        <f t="shared" si="3"/>
        <v>94500</v>
      </c>
      <c r="O22" s="49">
        <f>SUM(O23:O27)</f>
        <v>101545</v>
      </c>
      <c r="P22" s="315">
        <f t="shared" si="4"/>
        <v>107.45502645502644</v>
      </c>
    </row>
    <row r="23" spans="1:16" ht="12.75" x14ac:dyDescent="0.2">
      <c r="A23" s="4">
        <v>41</v>
      </c>
      <c r="B23" s="152">
        <v>632001</v>
      </c>
      <c r="C23" s="4" t="s">
        <v>480</v>
      </c>
      <c r="D23" s="66">
        <v>10500</v>
      </c>
      <c r="E23" s="46">
        <v>0</v>
      </c>
      <c r="F23" s="43">
        <f>D23+E23</f>
        <v>10500</v>
      </c>
      <c r="G23" s="228">
        <v>0</v>
      </c>
      <c r="H23" s="232">
        <f t="shared" si="6"/>
        <v>10500</v>
      </c>
      <c r="I23" s="228">
        <v>0</v>
      </c>
      <c r="J23" s="43">
        <f t="shared" si="0"/>
        <v>10500</v>
      </c>
      <c r="K23" s="228">
        <v>0</v>
      </c>
      <c r="L23" s="43">
        <f t="shared" si="2"/>
        <v>10500</v>
      </c>
      <c r="M23" s="228">
        <v>0</v>
      </c>
      <c r="N23" s="43">
        <f t="shared" si="3"/>
        <v>10500</v>
      </c>
      <c r="O23" s="44">
        <v>19350</v>
      </c>
      <c r="P23" s="300">
        <f t="shared" si="4"/>
        <v>184.28571428571428</v>
      </c>
    </row>
    <row r="24" spans="1:16" ht="12.75" x14ac:dyDescent="0.2">
      <c r="A24" s="4">
        <v>41</v>
      </c>
      <c r="B24" s="152">
        <v>632001</v>
      </c>
      <c r="C24" s="4" t="s">
        <v>479</v>
      </c>
      <c r="D24" s="66">
        <v>10500</v>
      </c>
      <c r="E24" s="46">
        <v>0</v>
      </c>
      <c r="F24" s="43">
        <f t="shared" ref="F24:F27" si="12">D24+E24</f>
        <v>10500</v>
      </c>
      <c r="G24" s="228">
        <v>0</v>
      </c>
      <c r="H24" s="232">
        <f t="shared" si="6"/>
        <v>10500</v>
      </c>
      <c r="I24" s="228">
        <v>0</v>
      </c>
      <c r="J24" s="43">
        <f t="shared" si="0"/>
        <v>10500</v>
      </c>
      <c r="K24" s="228">
        <v>0</v>
      </c>
      <c r="L24" s="43">
        <f t="shared" si="2"/>
        <v>10500</v>
      </c>
      <c r="M24" s="228">
        <v>0</v>
      </c>
      <c r="N24" s="43">
        <f t="shared" si="3"/>
        <v>10500</v>
      </c>
      <c r="O24" s="44">
        <v>5765</v>
      </c>
      <c r="P24" s="300">
        <f t="shared" si="4"/>
        <v>54.904761904761898</v>
      </c>
    </row>
    <row r="25" spans="1:16" ht="12.75" x14ac:dyDescent="0.2">
      <c r="A25" s="4">
        <v>41</v>
      </c>
      <c r="B25" s="152">
        <v>632004</v>
      </c>
      <c r="C25" s="4" t="s">
        <v>276</v>
      </c>
      <c r="D25" s="66">
        <v>11000</v>
      </c>
      <c r="E25" s="46">
        <v>0</v>
      </c>
      <c r="F25" s="43">
        <f t="shared" si="12"/>
        <v>11000</v>
      </c>
      <c r="G25" s="228">
        <v>0</v>
      </c>
      <c r="H25" s="232">
        <f t="shared" si="6"/>
        <v>11000</v>
      </c>
      <c r="I25" s="228">
        <v>0</v>
      </c>
      <c r="J25" s="43">
        <f t="shared" si="0"/>
        <v>11000</v>
      </c>
      <c r="K25" s="44">
        <v>12000</v>
      </c>
      <c r="L25" s="43">
        <f t="shared" si="2"/>
        <v>23000</v>
      </c>
      <c r="M25" s="44">
        <v>0</v>
      </c>
      <c r="N25" s="43">
        <f t="shared" si="3"/>
        <v>23000</v>
      </c>
      <c r="O25" s="44">
        <v>23887</v>
      </c>
      <c r="P25" s="300">
        <f t="shared" si="4"/>
        <v>103.85652173913043</v>
      </c>
    </row>
    <row r="26" spans="1:16" ht="12.75" x14ac:dyDescent="0.2">
      <c r="A26" s="4">
        <v>41</v>
      </c>
      <c r="B26" s="152">
        <v>632002</v>
      </c>
      <c r="C26" s="4" t="s">
        <v>65</v>
      </c>
      <c r="D26" s="66">
        <v>500</v>
      </c>
      <c r="E26" s="46">
        <v>0</v>
      </c>
      <c r="F26" s="43">
        <f t="shared" si="12"/>
        <v>500</v>
      </c>
      <c r="G26" s="228">
        <v>0</v>
      </c>
      <c r="H26" s="232">
        <f t="shared" si="6"/>
        <v>500</v>
      </c>
      <c r="I26" s="228">
        <v>0</v>
      </c>
      <c r="J26" s="43">
        <f t="shared" si="0"/>
        <v>500</v>
      </c>
      <c r="K26" s="228">
        <v>0</v>
      </c>
      <c r="L26" s="43">
        <f t="shared" si="2"/>
        <v>500</v>
      </c>
      <c r="M26" s="228">
        <v>0</v>
      </c>
      <c r="N26" s="43">
        <f t="shared" si="3"/>
        <v>500</v>
      </c>
      <c r="O26" s="44">
        <v>807</v>
      </c>
      <c r="P26" s="300">
        <f t="shared" si="4"/>
        <v>161.4</v>
      </c>
    </row>
    <row r="27" spans="1:16" ht="12.75" x14ac:dyDescent="0.2">
      <c r="A27" s="4">
        <v>41</v>
      </c>
      <c r="B27" s="152">
        <v>632003</v>
      </c>
      <c r="C27" s="4" t="s">
        <v>66</v>
      </c>
      <c r="D27" s="66">
        <v>50000</v>
      </c>
      <c r="E27" s="46">
        <v>0</v>
      </c>
      <c r="F27" s="43">
        <f t="shared" si="12"/>
        <v>50000</v>
      </c>
      <c r="G27" s="228">
        <v>0</v>
      </c>
      <c r="H27" s="232">
        <f t="shared" si="6"/>
        <v>50000</v>
      </c>
      <c r="I27" s="228">
        <v>0</v>
      </c>
      <c r="J27" s="43">
        <f t="shared" si="0"/>
        <v>50000</v>
      </c>
      <c r="K27" s="228">
        <v>0</v>
      </c>
      <c r="L27" s="43">
        <f t="shared" si="2"/>
        <v>50000</v>
      </c>
      <c r="M27" s="228">
        <v>0</v>
      </c>
      <c r="N27" s="43">
        <f t="shared" si="3"/>
        <v>50000</v>
      </c>
      <c r="O27" s="44">
        <v>51736</v>
      </c>
      <c r="P27" s="300">
        <f t="shared" si="4"/>
        <v>103.47200000000001</v>
      </c>
    </row>
    <row r="28" spans="1:16" ht="12.75" x14ac:dyDescent="0.2">
      <c r="A28" s="3">
        <v>41</v>
      </c>
      <c r="B28" s="151">
        <v>633</v>
      </c>
      <c r="C28" s="3" t="s">
        <v>67</v>
      </c>
      <c r="D28" s="68">
        <f t="shared" ref="D28" si="13">SUM(D29:D35)</f>
        <v>73300</v>
      </c>
      <c r="E28" s="46">
        <f>SUM(E29:E35)</f>
        <v>0</v>
      </c>
      <c r="F28" s="49">
        <f>D28+E28</f>
        <v>73300</v>
      </c>
      <c r="G28" s="229">
        <f>SUM(G29:G35)</f>
        <v>0</v>
      </c>
      <c r="H28" s="233">
        <f t="shared" si="6"/>
        <v>73300</v>
      </c>
      <c r="I28" s="46">
        <f>SUM(I29:I35)</f>
        <v>16000</v>
      </c>
      <c r="J28" s="46">
        <f t="shared" si="0"/>
        <v>89300</v>
      </c>
      <c r="K28" s="46">
        <f>SUM(K29:K35)</f>
        <v>5000</v>
      </c>
      <c r="L28" s="46">
        <f t="shared" si="2"/>
        <v>94300</v>
      </c>
      <c r="M28" s="43">
        <f>SUM(M29:M35)</f>
        <v>0</v>
      </c>
      <c r="N28" s="46">
        <f t="shared" si="3"/>
        <v>94300</v>
      </c>
      <c r="O28" s="49">
        <f>SUM(O29:O35)</f>
        <v>89528</v>
      </c>
      <c r="P28" s="315">
        <f t="shared" si="4"/>
        <v>94.939554612937442</v>
      </c>
    </row>
    <row r="29" spans="1:16" ht="12.75" x14ac:dyDescent="0.2">
      <c r="A29" s="4">
        <v>41</v>
      </c>
      <c r="B29" s="152">
        <v>633001</v>
      </c>
      <c r="C29" s="4" t="s">
        <v>68</v>
      </c>
      <c r="D29" s="66">
        <v>12000</v>
      </c>
      <c r="E29" s="46">
        <v>0</v>
      </c>
      <c r="F29" s="44">
        <f>D29+E29</f>
        <v>12000</v>
      </c>
      <c r="G29" s="228">
        <v>0</v>
      </c>
      <c r="H29" s="232">
        <f t="shared" si="6"/>
        <v>12000</v>
      </c>
      <c r="I29" s="228">
        <v>0</v>
      </c>
      <c r="J29" s="43">
        <f t="shared" si="0"/>
        <v>12000</v>
      </c>
      <c r="K29" s="228">
        <v>0</v>
      </c>
      <c r="L29" s="43">
        <f t="shared" si="2"/>
        <v>12000</v>
      </c>
      <c r="M29" s="228">
        <v>0</v>
      </c>
      <c r="N29" s="43">
        <f t="shared" si="3"/>
        <v>12000</v>
      </c>
      <c r="O29" s="44">
        <v>7974</v>
      </c>
      <c r="P29" s="300">
        <f t="shared" si="4"/>
        <v>66.45</v>
      </c>
    </row>
    <row r="30" spans="1:16" ht="12.75" x14ac:dyDescent="0.2">
      <c r="A30" s="4">
        <v>41</v>
      </c>
      <c r="B30" s="152">
        <v>633002</v>
      </c>
      <c r="C30" s="4" t="s">
        <v>69</v>
      </c>
      <c r="D30" s="66">
        <v>10000</v>
      </c>
      <c r="E30" s="46">
        <v>0</v>
      </c>
      <c r="F30" s="44">
        <v>10000</v>
      </c>
      <c r="G30" s="228">
        <v>0</v>
      </c>
      <c r="H30" s="232">
        <f t="shared" si="6"/>
        <v>10000</v>
      </c>
      <c r="I30" s="228">
        <v>0</v>
      </c>
      <c r="J30" s="43">
        <f t="shared" si="0"/>
        <v>10000</v>
      </c>
      <c r="K30" s="228">
        <v>0</v>
      </c>
      <c r="L30" s="43">
        <f t="shared" si="2"/>
        <v>10000</v>
      </c>
      <c r="M30" s="228">
        <v>0</v>
      </c>
      <c r="N30" s="43">
        <f t="shared" si="3"/>
        <v>10000</v>
      </c>
      <c r="O30" s="44">
        <v>7059</v>
      </c>
      <c r="P30" s="300">
        <f t="shared" si="4"/>
        <v>70.59</v>
      </c>
    </row>
    <row r="31" spans="1:16" ht="12.75" x14ac:dyDescent="0.2">
      <c r="A31" s="4">
        <v>41</v>
      </c>
      <c r="B31" s="152">
        <v>633006</v>
      </c>
      <c r="C31" s="4" t="s">
        <v>70</v>
      </c>
      <c r="D31" s="66">
        <v>32000</v>
      </c>
      <c r="E31" s="46">
        <v>0</v>
      </c>
      <c r="F31" s="44">
        <v>32000</v>
      </c>
      <c r="G31" s="228">
        <v>0</v>
      </c>
      <c r="H31" s="232">
        <f t="shared" si="6"/>
        <v>32000</v>
      </c>
      <c r="I31" s="228">
        <v>0</v>
      </c>
      <c r="J31" s="43">
        <f t="shared" si="0"/>
        <v>32000</v>
      </c>
      <c r="K31" s="228">
        <v>0</v>
      </c>
      <c r="L31" s="43">
        <f t="shared" si="2"/>
        <v>32000</v>
      </c>
      <c r="M31" s="228">
        <v>0</v>
      </c>
      <c r="N31" s="43">
        <f t="shared" si="3"/>
        <v>32000</v>
      </c>
      <c r="O31" s="44">
        <v>30495</v>
      </c>
      <c r="P31" s="300">
        <f t="shared" si="4"/>
        <v>95.296875</v>
      </c>
    </row>
    <row r="32" spans="1:16" ht="12.75" x14ac:dyDescent="0.2">
      <c r="A32" s="4">
        <v>41</v>
      </c>
      <c r="B32" s="152">
        <v>633009</v>
      </c>
      <c r="C32" s="4" t="s">
        <v>481</v>
      </c>
      <c r="D32" s="66">
        <v>3300</v>
      </c>
      <c r="E32" s="46">
        <v>0</v>
      </c>
      <c r="F32" s="44">
        <v>3300</v>
      </c>
      <c r="G32" s="228">
        <v>0</v>
      </c>
      <c r="H32" s="232">
        <f t="shared" si="6"/>
        <v>3300</v>
      </c>
      <c r="I32" s="228">
        <v>0</v>
      </c>
      <c r="J32" s="43">
        <f t="shared" si="0"/>
        <v>3300</v>
      </c>
      <c r="K32" s="228">
        <v>0</v>
      </c>
      <c r="L32" s="43">
        <f t="shared" si="2"/>
        <v>3300</v>
      </c>
      <c r="M32" s="228">
        <v>0</v>
      </c>
      <c r="N32" s="43">
        <f t="shared" si="3"/>
        <v>3300</v>
      </c>
      <c r="O32" s="44">
        <v>8806</v>
      </c>
      <c r="P32" s="300">
        <f t="shared" si="4"/>
        <v>266.84848484848487</v>
      </c>
    </row>
    <row r="33" spans="1:16" ht="12.75" x14ac:dyDescent="0.2">
      <c r="A33" s="4">
        <v>41</v>
      </c>
      <c r="B33" s="152">
        <v>633013</v>
      </c>
      <c r="C33" s="4" t="s">
        <v>482</v>
      </c>
      <c r="D33" s="66">
        <v>5000</v>
      </c>
      <c r="E33" s="46">
        <v>0</v>
      </c>
      <c r="F33" s="44">
        <v>5000</v>
      </c>
      <c r="G33" s="228">
        <v>0</v>
      </c>
      <c r="H33" s="232">
        <f t="shared" si="6"/>
        <v>5000</v>
      </c>
      <c r="I33" s="44">
        <v>10000</v>
      </c>
      <c r="J33" s="43">
        <f t="shared" si="0"/>
        <v>15000</v>
      </c>
      <c r="K33" s="44">
        <v>5000</v>
      </c>
      <c r="L33" s="43">
        <f t="shared" si="2"/>
        <v>20000</v>
      </c>
      <c r="M33" s="44">
        <v>0</v>
      </c>
      <c r="N33" s="43">
        <f t="shared" si="3"/>
        <v>20000</v>
      </c>
      <c r="O33" s="44">
        <v>20345</v>
      </c>
      <c r="P33" s="300">
        <f t="shared" si="4"/>
        <v>101.72499999999999</v>
      </c>
    </row>
    <row r="34" spans="1:16" ht="12.75" x14ac:dyDescent="0.2">
      <c r="A34" s="4">
        <v>41</v>
      </c>
      <c r="B34" s="152" t="s">
        <v>514</v>
      </c>
      <c r="C34" s="4" t="s">
        <v>515</v>
      </c>
      <c r="D34" s="66"/>
      <c r="E34" s="46">
        <v>0</v>
      </c>
      <c r="F34" s="44"/>
      <c r="G34" s="228">
        <v>0</v>
      </c>
      <c r="H34" s="232">
        <f t="shared" si="6"/>
        <v>0</v>
      </c>
      <c r="I34" s="228">
        <v>0</v>
      </c>
      <c r="J34" s="43">
        <f t="shared" si="0"/>
        <v>0</v>
      </c>
      <c r="K34" s="228">
        <v>0</v>
      </c>
      <c r="L34" s="43">
        <f t="shared" si="2"/>
        <v>0</v>
      </c>
      <c r="M34" s="228">
        <v>0</v>
      </c>
      <c r="N34" s="43">
        <f t="shared" si="3"/>
        <v>0</v>
      </c>
      <c r="O34" s="44"/>
      <c r="P34" s="300">
        <v>0</v>
      </c>
    </row>
    <row r="35" spans="1:16" ht="12.75" x14ac:dyDescent="0.2">
      <c r="A35" s="4">
        <v>41</v>
      </c>
      <c r="B35" s="152">
        <v>633016</v>
      </c>
      <c r="C35" s="4" t="s">
        <v>72</v>
      </c>
      <c r="D35" s="80">
        <v>11000</v>
      </c>
      <c r="E35" s="46">
        <v>0</v>
      </c>
      <c r="F35" s="79">
        <v>11000</v>
      </c>
      <c r="G35" s="228">
        <v>0</v>
      </c>
      <c r="H35" s="232">
        <f t="shared" si="6"/>
        <v>11000</v>
      </c>
      <c r="I35" s="44">
        <v>6000</v>
      </c>
      <c r="J35" s="43">
        <f t="shared" si="0"/>
        <v>17000</v>
      </c>
      <c r="K35" s="44">
        <v>0</v>
      </c>
      <c r="L35" s="43">
        <f t="shared" si="2"/>
        <v>17000</v>
      </c>
      <c r="M35" s="44">
        <v>0</v>
      </c>
      <c r="N35" s="43">
        <f t="shared" si="3"/>
        <v>17000</v>
      </c>
      <c r="O35" s="44">
        <v>14849</v>
      </c>
      <c r="P35" s="300">
        <f t="shared" si="4"/>
        <v>87.347058823529409</v>
      </c>
    </row>
    <row r="36" spans="1:16" ht="12.75" x14ac:dyDescent="0.2">
      <c r="A36" s="3">
        <v>41</v>
      </c>
      <c r="B36" s="151">
        <v>634</v>
      </c>
      <c r="C36" s="3" t="s">
        <v>73</v>
      </c>
      <c r="D36" s="77">
        <f>SUM(D37:D40)</f>
        <v>12300</v>
      </c>
      <c r="E36" s="46">
        <f>SUM(E37:E41)</f>
        <v>0</v>
      </c>
      <c r="F36" s="76">
        <f t="shared" ref="F36" si="14">SUM(F37:F40)</f>
        <v>12300</v>
      </c>
      <c r="G36" s="229">
        <f>SUM(G37:G40)</f>
        <v>0</v>
      </c>
      <c r="H36" s="233">
        <f t="shared" si="6"/>
        <v>12300</v>
      </c>
      <c r="I36" s="46">
        <f>SUM(I37:I40)</f>
        <v>1000</v>
      </c>
      <c r="J36" s="46">
        <f t="shared" ref="J36:J67" si="15">H36+I36</f>
        <v>13300</v>
      </c>
      <c r="K36" s="46">
        <f>SUM(K37:K40)</f>
        <v>0</v>
      </c>
      <c r="L36" s="46">
        <f t="shared" si="2"/>
        <v>13300</v>
      </c>
      <c r="M36" s="46">
        <f>SUM(M37:M40)</f>
        <v>0</v>
      </c>
      <c r="N36" s="46">
        <f t="shared" si="3"/>
        <v>13300</v>
      </c>
      <c r="O36" s="49">
        <f>SUM(O37:O40)</f>
        <v>10363</v>
      </c>
      <c r="P36" s="315">
        <f t="shared" si="4"/>
        <v>77.917293233082702</v>
      </c>
    </row>
    <row r="37" spans="1:16" ht="12.75" x14ac:dyDescent="0.2">
      <c r="A37" s="4">
        <v>41</v>
      </c>
      <c r="B37" s="152">
        <v>634001</v>
      </c>
      <c r="C37" s="4" t="s">
        <v>135</v>
      </c>
      <c r="D37" s="66">
        <v>3000</v>
      </c>
      <c r="E37" s="46">
        <v>0</v>
      </c>
      <c r="F37" s="44">
        <v>3000</v>
      </c>
      <c r="G37" s="228">
        <v>0</v>
      </c>
      <c r="H37" s="232">
        <f t="shared" si="6"/>
        <v>3000</v>
      </c>
      <c r="I37" s="48">
        <v>0</v>
      </c>
      <c r="J37" s="43">
        <f t="shared" si="15"/>
        <v>3000</v>
      </c>
      <c r="K37" s="48">
        <v>0</v>
      </c>
      <c r="L37" s="43">
        <f t="shared" si="2"/>
        <v>3000</v>
      </c>
      <c r="M37" s="48">
        <v>0</v>
      </c>
      <c r="N37" s="43">
        <f t="shared" si="3"/>
        <v>3000</v>
      </c>
      <c r="O37" s="44">
        <v>4919</v>
      </c>
      <c r="P37" s="300">
        <f t="shared" si="4"/>
        <v>163.96666666666667</v>
      </c>
    </row>
    <row r="38" spans="1:16" ht="12.75" x14ac:dyDescent="0.2">
      <c r="A38" s="4">
        <v>41</v>
      </c>
      <c r="B38" s="152">
        <v>634002</v>
      </c>
      <c r="C38" s="4" t="s">
        <v>74</v>
      </c>
      <c r="D38" s="66">
        <v>8000</v>
      </c>
      <c r="E38" s="46"/>
      <c r="F38" s="44">
        <v>8000</v>
      </c>
      <c r="G38" s="228">
        <v>0</v>
      </c>
      <c r="H38" s="232">
        <f t="shared" si="6"/>
        <v>8000</v>
      </c>
      <c r="I38" s="48">
        <v>0</v>
      </c>
      <c r="J38" s="43">
        <f t="shared" si="15"/>
        <v>8000</v>
      </c>
      <c r="K38" s="48">
        <v>0</v>
      </c>
      <c r="L38" s="43">
        <f t="shared" si="2"/>
        <v>8000</v>
      </c>
      <c r="M38" s="48">
        <v>0</v>
      </c>
      <c r="N38" s="43">
        <f t="shared" si="3"/>
        <v>8000</v>
      </c>
      <c r="O38" s="44">
        <v>5010</v>
      </c>
      <c r="P38" s="300">
        <f t="shared" si="4"/>
        <v>62.625</v>
      </c>
    </row>
    <row r="39" spans="1:16" ht="12.75" x14ac:dyDescent="0.2">
      <c r="A39" s="4">
        <v>41</v>
      </c>
      <c r="B39" s="152">
        <v>634005</v>
      </c>
      <c r="C39" s="4" t="s">
        <v>483</v>
      </c>
      <c r="D39" s="66">
        <v>300</v>
      </c>
      <c r="E39" s="46"/>
      <c r="F39" s="44">
        <v>300</v>
      </c>
      <c r="G39" s="228">
        <v>0</v>
      </c>
      <c r="H39" s="232">
        <f t="shared" si="6"/>
        <v>300</v>
      </c>
      <c r="I39" s="44">
        <v>1000</v>
      </c>
      <c r="J39" s="43">
        <f t="shared" si="15"/>
        <v>1300</v>
      </c>
      <c r="K39" s="44">
        <v>0</v>
      </c>
      <c r="L39" s="43">
        <f t="shared" si="2"/>
        <v>1300</v>
      </c>
      <c r="M39" s="44">
        <v>0</v>
      </c>
      <c r="N39" s="43">
        <f t="shared" si="3"/>
        <v>1300</v>
      </c>
      <c r="O39" s="44">
        <v>284</v>
      </c>
      <c r="P39" s="300">
        <f t="shared" si="4"/>
        <v>21.846153846153847</v>
      </c>
    </row>
    <row r="40" spans="1:16" ht="12.75" x14ac:dyDescent="0.2">
      <c r="A40" s="4">
        <v>41</v>
      </c>
      <c r="B40" s="152">
        <v>634004</v>
      </c>
      <c r="C40" s="4" t="s">
        <v>282</v>
      </c>
      <c r="D40" s="66">
        <v>1000</v>
      </c>
      <c r="E40" s="46"/>
      <c r="F40" s="44">
        <v>1000</v>
      </c>
      <c r="G40" s="228">
        <v>0</v>
      </c>
      <c r="H40" s="232">
        <f t="shared" si="6"/>
        <v>1000</v>
      </c>
      <c r="I40" s="228">
        <v>0</v>
      </c>
      <c r="J40" s="43">
        <f t="shared" si="15"/>
        <v>1000</v>
      </c>
      <c r="K40" s="228">
        <v>0</v>
      </c>
      <c r="L40" s="43">
        <f t="shared" si="2"/>
        <v>1000</v>
      </c>
      <c r="M40" s="228">
        <v>0</v>
      </c>
      <c r="N40" s="43">
        <f t="shared" si="3"/>
        <v>1000</v>
      </c>
      <c r="O40" s="44">
        <v>150</v>
      </c>
      <c r="P40" s="300">
        <f t="shared" si="4"/>
        <v>15</v>
      </c>
    </row>
    <row r="41" spans="1:16" ht="12.75" x14ac:dyDescent="0.2">
      <c r="A41" s="3">
        <v>41</v>
      </c>
      <c r="B41" s="151">
        <v>634003</v>
      </c>
      <c r="C41" s="3" t="s">
        <v>75</v>
      </c>
      <c r="D41" s="68">
        <v>4500</v>
      </c>
      <c r="E41" s="46"/>
      <c r="F41" s="49">
        <v>4500</v>
      </c>
      <c r="G41" s="239">
        <v>0</v>
      </c>
      <c r="H41" s="233">
        <f t="shared" si="6"/>
        <v>4500</v>
      </c>
      <c r="I41" s="239">
        <v>0</v>
      </c>
      <c r="J41" s="46">
        <f t="shared" si="15"/>
        <v>4500</v>
      </c>
      <c r="K41" s="239">
        <v>0</v>
      </c>
      <c r="L41" s="46">
        <f t="shared" si="2"/>
        <v>4500</v>
      </c>
      <c r="M41" s="239">
        <v>0</v>
      </c>
      <c r="N41" s="46">
        <f t="shared" si="3"/>
        <v>4500</v>
      </c>
      <c r="O41" s="49">
        <v>3646</v>
      </c>
      <c r="P41" s="315">
        <f t="shared" si="4"/>
        <v>81.022222222222211</v>
      </c>
    </row>
    <row r="42" spans="1:16" ht="12.75" x14ac:dyDescent="0.2">
      <c r="A42" s="3">
        <v>41</v>
      </c>
      <c r="B42" s="151">
        <v>635</v>
      </c>
      <c r="C42" s="3" t="s">
        <v>76</v>
      </c>
      <c r="D42" s="68">
        <f>SUM(D43:D47)</f>
        <v>86000</v>
      </c>
      <c r="E42" s="46">
        <f>SUM(E43:E47)</f>
        <v>10000</v>
      </c>
      <c r="F42" s="49">
        <f>D42+E42</f>
        <v>96000</v>
      </c>
      <c r="G42" s="229">
        <f>SUM(G43:G47)</f>
        <v>0</v>
      </c>
      <c r="H42" s="233">
        <f t="shared" si="6"/>
        <v>96000</v>
      </c>
      <c r="I42" s="46">
        <f>SUM(I43:I47)</f>
        <v>6000</v>
      </c>
      <c r="J42" s="46">
        <f t="shared" si="15"/>
        <v>102000</v>
      </c>
      <c r="K42" s="46">
        <f>SUM(K43:K47)</f>
        <v>0</v>
      </c>
      <c r="L42" s="46">
        <f t="shared" si="2"/>
        <v>102000</v>
      </c>
      <c r="M42" s="46">
        <f>SUM(M43:M47)</f>
        <v>0</v>
      </c>
      <c r="N42" s="46">
        <f t="shared" si="3"/>
        <v>102000</v>
      </c>
      <c r="O42" s="44">
        <f>SUM(O43:O47)</f>
        <v>88454</v>
      </c>
      <c r="P42" s="300">
        <f t="shared" si="4"/>
        <v>86.719607843137254</v>
      </c>
    </row>
    <row r="43" spans="1:16" ht="12.75" x14ac:dyDescent="0.2">
      <c r="A43" s="4">
        <v>41</v>
      </c>
      <c r="B43" s="152">
        <v>635001</v>
      </c>
      <c r="C43" s="4" t="s">
        <v>77</v>
      </c>
      <c r="D43" s="66">
        <v>500</v>
      </c>
      <c r="E43" s="46">
        <v>0</v>
      </c>
      <c r="F43" s="44">
        <f t="shared" ref="F43:F47" si="16">D43+E43</f>
        <v>500</v>
      </c>
      <c r="G43" s="228">
        <v>0</v>
      </c>
      <c r="H43" s="232">
        <f t="shared" si="6"/>
        <v>500</v>
      </c>
      <c r="I43" s="228">
        <v>0</v>
      </c>
      <c r="J43" s="43">
        <f t="shared" si="15"/>
        <v>500</v>
      </c>
      <c r="K43" s="228">
        <v>0</v>
      </c>
      <c r="L43" s="43">
        <f t="shared" si="2"/>
        <v>500</v>
      </c>
      <c r="M43" s="228">
        <v>0</v>
      </c>
      <c r="N43" s="43">
        <f t="shared" si="3"/>
        <v>500</v>
      </c>
      <c r="O43" s="44"/>
      <c r="P43" s="300">
        <f t="shared" si="4"/>
        <v>0</v>
      </c>
    </row>
    <row r="44" spans="1:16" ht="12.75" x14ac:dyDescent="0.2">
      <c r="A44" s="4">
        <v>41</v>
      </c>
      <c r="B44" s="152">
        <v>635002</v>
      </c>
      <c r="C44" s="4" t="s">
        <v>78</v>
      </c>
      <c r="D44" s="66">
        <v>1000</v>
      </c>
      <c r="E44" s="46">
        <v>0</v>
      </c>
      <c r="F44" s="44">
        <f t="shared" si="16"/>
        <v>1000</v>
      </c>
      <c r="G44" s="228">
        <v>0</v>
      </c>
      <c r="H44" s="232">
        <f t="shared" si="6"/>
        <v>1000</v>
      </c>
      <c r="I44" s="228">
        <v>0</v>
      </c>
      <c r="J44" s="43">
        <f t="shared" si="15"/>
        <v>1000</v>
      </c>
      <c r="K44" s="228">
        <v>0</v>
      </c>
      <c r="L44" s="43">
        <f t="shared" si="2"/>
        <v>1000</v>
      </c>
      <c r="M44" s="228">
        <v>0</v>
      </c>
      <c r="N44" s="43">
        <f t="shared" si="3"/>
        <v>1000</v>
      </c>
      <c r="O44" s="44"/>
      <c r="P44" s="300">
        <f t="shared" si="4"/>
        <v>0</v>
      </c>
    </row>
    <row r="45" spans="1:16" ht="12.75" x14ac:dyDescent="0.2">
      <c r="A45" s="4">
        <v>41</v>
      </c>
      <c r="B45" s="152">
        <v>635004</v>
      </c>
      <c r="C45" s="4" t="s">
        <v>79</v>
      </c>
      <c r="D45" s="66">
        <v>2000</v>
      </c>
      <c r="E45" s="46">
        <v>0</v>
      </c>
      <c r="F45" s="44">
        <f t="shared" si="16"/>
        <v>2000</v>
      </c>
      <c r="G45" s="228">
        <v>0</v>
      </c>
      <c r="H45" s="232">
        <f t="shared" si="6"/>
        <v>2000</v>
      </c>
      <c r="I45" s="44">
        <v>6000</v>
      </c>
      <c r="J45" s="43">
        <f t="shared" si="15"/>
        <v>8000</v>
      </c>
      <c r="K45" s="44">
        <v>0</v>
      </c>
      <c r="L45" s="43">
        <f t="shared" si="2"/>
        <v>8000</v>
      </c>
      <c r="M45" s="44">
        <v>0</v>
      </c>
      <c r="N45" s="43">
        <f t="shared" si="3"/>
        <v>8000</v>
      </c>
      <c r="O45" s="44">
        <v>9194</v>
      </c>
      <c r="P45" s="300">
        <f t="shared" si="4"/>
        <v>114.92500000000001</v>
      </c>
    </row>
    <row r="46" spans="1:16" ht="12.75" x14ac:dyDescent="0.2">
      <c r="A46" s="4">
        <v>41</v>
      </c>
      <c r="B46" s="152">
        <v>635005</v>
      </c>
      <c r="C46" s="4" t="s">
        <v>239</v>
      </c>
      <c r="D46" s="66">
        <v>80000</v>
      </c>
      <c r="E46" s="43">
        <v>10000</v>
      </c>
      <c r="F46" s="44">
        <f t="shared" si="16"/>
        <v>90000</v>
      </c>
      <c r="G46" s="228">
        <v>0</v>
      </c>
      <c r="H46" s="232">
        <f t="shared" si="6"/>
        <v>90000</v>
      </c>
      <c r="I46" s="228">
        <v>0</v>
      </c>
      <c r="J46" s="43">
        <f t="shared" si="15"/>
        <v>90000</v>
      </c>
      <c r="K46" s="228">
        <v>0</v>
      </c>
      <c r="L46" s="43">
        <f t="shared" si="2"/>
        <v>90000</v>
      </c>
      <c r="M46" s="228">
        <v>0</v>
      </c>
      <c r="N46" s="43">
        <f t="shared" si="3"/>
        <v>90000</v>
      </c>
      <c r="O46" s="44">
        <v>79260</v>
      </c>
      <c r="P46" s="300">
        <f t="shared" si="4"/>
        <v>88.066666666666677</v>
      </c>
    </row>
    <row r="47" spans="1:16" ht="12.75" x14ac:dyDescent="0.2">
      <c r="A47" s="4">
        <v>41</v>
      </c>
      <c r="B47" s="152">
        <v>635006</v>
      </c>
      <c r="C47" s="4" t="s">
        <v>81</v>
      </c>
      <c r="D47" s="66">
        <v>2500</v>
      </c>
      <c r="E47" s="46">
        <v>0</v>
      </c>
      <c r="F47" s="44">
        <f t="shared" si="16"/>
        <v>2500</v>
      </c>
      <c r="G47" s="228">
        <v>0</v>
      </c>
      <c r="H47" s="232">
        <f t="shared" si="6"/>
        <v>2500</v>
      </c>
      <c r="I47" s="228">
        <v>0</v>
      </c>
      <c r="J47" s="43">
        <f t="shared" si="15"/>
        <v>2500</v>
      </c>
      <c r="K47" s="228">
        <v>0</v>
      </c>
      <c r="L47" s="43">
        <f t="shared" si="2"/>
        <v>2500</v>
      </c>
      <c r="M47" s="228">
        <v>0</v>
      </c>
      <c r="N47" s="43">
        <f t="shared" si="3"/>
        <v>2500</v>
      </c>
      <c r="O47" s="44"/>
      <c r="P47" s="300">
        <f t="shared" si="4"/>
        <v>0</v>
      </c>
    </row>
    <row r="48" spans="1:16" ht="12.75" x14ac:dyDescent="0.2">
      <c r="A48" s="3">
        <v>41</v>
      </c>
      <c r="B48" s="151">
        <v>636</v>
      </c>
      <c r="C48" s="3" t="s">
        <v>82</v>
      </c>
      <c r="D48" s="68">
        <f t="shared" ref="D48" si="17">SUM(D49)</f>
        <v>1000</v>
      </c>
      <c r="E48" s="46">
        <f>SUM(E49)</f>
        <v>0</v>
      </c>
      <c r="F48" s="49">
        <f>D48+E48</f>
        <v>1000</v>
      </c>
      <c r="G48" s="239">
        <f>SUM(G49)</f>
        <v>0</v>
      </c>
      <c r="H48" s="233">
        <f t="shared" si="6"/>
        <v>1000</v>
      </c>
      <c r="I48" s="239">
        <f>SUM(I49)</f>
        <v>0</v>
      </c>
      <c r="J48" s="43">
        <f t="shared" si="15"/>
        <v>1000</v>
      </c>
      <c r="K48" s="239">
        <f>SUM(K49)</f>
        <v>0</v>
      </c>
      <c r="L48" s="46">
        <f t="shared" si="2"/>
        <v>1000</v>
      </c>
      <c r="M48" s="239">
        <f>SUM(M49)</f>
        <v>0</v>
      </c>
      <c r="N48" s="46">
        <f t="shared" si="3"/>
        <v>1000</v>
      </c>
      <c r="O48" s="49">
        <f>SUM(O49)</f>
        <v>965</v>
      </c>
      <c r="P48" s="315">
        <f t="shared" si="4"/>
        <v>96.5</v>
      </c>
    </row>
    <row r="49" spans="1:16" ht="12.75" x14ac:dyDescent="0.2">
      <c r="A49" s="4">
        <v>41</v>
      </c>
      <c r="B49" s="152">
        <v>636001</v>
      </c>
      <c r="C49" s="4" t="s">
        <v>83</v>
      </c>
      <c r="D49" s="66">
        <v>1000</v>
      </c>
      <c r="E49" s="46">
        <v>0</v>
      </c>
      <c r="F49" s="44">
        <f>D49+E49</f>
        <v>1000</v>
      </c>
      <c r="G49" s="228">
        <v>0</v>
      </c>
      <c r="H49" s="232">
        <f t="shared" si="6"/>
        <v>1000</v>
      </c>
      <c r="I49" s="228">
        <v>0</v>
      </c>
      <c r="J49" s="43">
        <f t="shared" si="15"/>
        <v>1000</v>
      </c>
      <c r="K49" s="228">
        <v>0</v>
      </c>
      <c r="L49" s="43">
        <f t="shared" si="2"/>
        <v>1000</v>
      </c>
      <c r="M49" s="228">
        <v>0</v>
      </c>
      <c r="N49" s="43">
        <f t="shared" si="3"/>
        <v>1000</v>
      </c>
      <c r="O49" s="44">
        <v>965</v>
      </c>
      <c r="P49" s="300">
        <f t="shared" si="4"/>
        <v>96.5</v>
      </c>
    </row>
    <row r="50" spans="1:16" ht="12.75" x14ac:dyDescent="0.2">
      <c r="A50" s="3">
        <v>41</v>
      </c>
      <c r="B50" s="151">
        <v>637</v>
      </c>
      <c r="C50" s="3" t="s">
        <v>84</v>
      </c>
      <c r="D50" s="68">
        <f>SUM(D51:D70)</f>
        <v>307732</v>
      </c>
      <c r="E50" s="46">
        <f>SUM(E51:E70)</f>
        <v>0</v>
      </c>
      <c r="F50" s="49">
        <f>D50+E50</f>
        <v>307732</v>
      </c>
      <c r="G50" s="229">
        <f>SUM(G51:G70)</f>
        <v>0</v>
      </c>
      <c r="H50" s="233">
        <f t="shared" si="6"/>
        <v>307732</v>
      </c>
      <c r="I50" s="46">
        <f>SUM(I51:I70)</f>
        <v>68549</v>
      </c>
      <c r="J50" s="46">
        <f t="shared" si="15"/>
        <v>376281</v>
      </c>
      <c r="K50" s="46">
        <f>SUM(K51:K70)</f>
        <v>0</v>
      </c>
      <c r="L50" s="46">
        <f t="shared" si="2"/>
        <v>376281</v>
      </c>
      <c r="M50" s="46">
        <f>SUM(M51:M70)</f>
        <v>0</v>
      </c>
      <c r="N50" s="46">
        <f t="shared" si="3"/>
        <v>376281</v>
      </c>
      <c r="O50" s="49">
        <f>SUM(O51:O70)</f>
        <v>282957</v>
      </c>
      <c r="P50" s="315">
        <f t="shared" si="4"/>
        <v>75.198322530236723</v>
      </c>
    </row>
    <row r="51" spans="1:16" ht="12.75" x14ac:dyDescent="0.2">
      <c r="A51" s="4">
        <v>41</v>
      </c>
      <c r="B51" s="152">
        <v>637001</v>
      </c>
      <c r="C51" s="4" t="s">
        <v>85</v>
      </c>
      <c r="D51" s="66">
        <v>10000</v>
      </c>
      <c r="E51" s="46">
        <v>0</v>
      </c>
      <c r="F51" s="44">
        <f t="shared" ref="F51:F70" si="18">D51+E51</f>
        <v>10000</v>
      </c>
      <c r="G51" s="228">
        <v>0</v>
      </c>
      <c r="H51" s="232">
        <f t="shared" si="6"/>
        <v>10000</v>
      </c>
      <c r="I51" s="228">
        <v>0</v>
      </c>
      <c r="J51" s="43">
        <f t="shared" si="15"/>
        <v>10000</v>
      </c>
      <c r="K51" s="228">
        <v>0</v>
      </c>
      <c r="L51" s="43">
        <f t="shared" si="2"/>
        <v>10000</v>
      </c>
      <c r="M51" s="228">
        <v>0</v>
      </c>
      <c r="N51" s="43">
        <f t="shared" si="3"/>
        <v>10000</v>
      </c>
      <c r="O51" s="44">
        <v>11766</v>
      </c>
      <c r="P51" s="300">
        <f t="shared" si="4"/>
        <v>117.66000000000001</v>
      </c>
    </row>
    <row r="52" spans="1:16" ht="12.75" x14ac:dyDescent="0.2">
      <c r="A52" s="4">
        <v>41</v>
      </c>
      <c r="B52" s="152">
        <v>637002</v>
      </c>
      <c r="C52" s="4" t="s">
        <v>342</v>
      </c>
      <c r="D52" s="66">
        <v>2000</v>
      </c>
      <c r="E52" s="46">
        <v>0</v>
      </c>
      <c r="F52" s="44">
        <f t="shared" si="18"/>
        <v>2000</v>
      </c>
      <c r="G52" s="228">
        <v>0</v>
      </c>
      <c r="H52" s="232">
        <f t="shared" si="6"/>
        <v>2000</v>
      </c>
      <c r="I52" s="228">
        <v>0</v>
      </c>
      <c r="J52" s="43">
        <f t="shared" si="15"/>
        <v>2000</v>
      </c>
      <c r="K52" s="228">
        <v>0</v>
      </c>
      <c r="L52" s="43">
        <f t="shared" si="2"/>
        <v>2000</v>
      </c>
      <c r="M52" s="228">
        <v>0</v>
      </c>
      <c r="N52" s="43">
        <f t="shared" si="3"/>
        <v>2000</v>
      </c>
      <c r="O52" s="44"/>
      <c r="P52" s="300">
        <f t="shared" si="4"/>
        <v>0</v>
      </c>
    </row>
    <row r="53" spans="1:16" ht="12.75" x14ac:dyDescent="0.2">
      <c r="A53" s="4">
        <v>41</v>
      </c>
      <c r="B53" s="152">
        <v>637003</v>
      </c>
      <c r="C53" s="4" t="s">
        <v>343</v>
      </c>
      <c r="D53" s="66">
        <v>1000</v>
      </c>
      <c r="E53" s="46">
        <v>0</v>
      </c>
      <c r="F53" s="44">
        <f t="shared" si="18"/>
        <v>1000</v>
      </c>
      <c r="G53" s="228">
        <v>0</v>
      </c>
      <c r="H53" s="232">
        <f t="shared" si="6"/>
        <v>1000</v>
      </c>
      <c r="I53" s="44">
        <v>500</v>
      </c>
      <c r="J53" s="43">
        <f t="shared" si="15"/>
        <v>1500</v>
      </c>
      <c r="K53" s="44">
        <v>0</v>
      </c>
      <c r="L53" s="43">
        <f t="shared" si="2"/>
        <v>1500</v>
      </c>
      <c r="M53" s="44">
        <v>0</v>
      </c>
      <c r="N53" s="43">
        <f t="shared" si="3"/>
        <v>1500</v>
      </c>
      <c r="O53" s="44">
        <v>2034</v>
      </c>
      <c r="P53" s="300">
        <f t="shared" si="4"/>
        <v>135.60000000000002</v>
      </c>
    </row>
    <row r="54" spans="1:16" ht="12.75" x14ac:dyDescent="0.2">
      <c r="A54" s="4">
        <v>41</v>
      </c>
      <c r="B54" s="152">
        <v>637004</v>
      </c>
      <c r="C54" s="4" t="s">
        <v>119</v>
      </c>
      <c r="D54" s="66">
        <v>60000</v>
      </c>
      <c r="E54" s="46">
        <v>0</v>
      </c>
      <c r="F54" s="44">
        <f t="shared" si="18"/>
        <v>60000</v>
      </c>
      <c r="G54" s="228">
        <v>0</v>
      </c>
      <c r="H54" s="232">
        <f t="shared" si="6"/>
        <v>60000</v>
      </c>
      <c r="I54" s="44">
        <v>20000</v>
      </c>
      <c r="J54" s="43">
        <f t="shared" si="15"/>
        <v>80000</v>
      </c>
      <c r="K54" s="44">
        <v>0</v>
      </c>
      <c r="L54" s="43">
        <f t="shared" si="2"/>
        <v>80000</v>
      </c>
      <c r="M54" s="44">
        <v>0</v>
      </c>
      <c r="N54" s="43">
        <f t="shared" si="3"/>
        <v>80000</v>
      </c>
      <c r="O54" s="44">
        <v>25274</v>
      </c>
      <c r="P54" s="300">
        <f t="shared" si="4"/>
        <v>31.592500000000001</v>
      </c>
    </row>
    <row r="55" spans="1:16" ht="12.75" x14ac:dyDescent="0.2">
      <c r="A55" s="4">
        <v>41</v>
      </c>
      <c r="B55" s="152">
        <v>637005</v>
      </c>
      <c r="C55" s="4" t="s">
        <v>355</v>
      </c>
      <c r="D55" s="66">
        <v>5000</v>
      </c>
      <c r="E55" s="46">
        <v>0</v>
      </c>
      <c r="F55" s="44">
        <f t="shared" si="18"/>
        <v>5000</v>
      </c>
      <c r="G55" s="228">
        <v>0</v>
      </c>
      <c r="H55" s="232">
        <f t="shared" si="6"/>
        <v>5000</v>
      </c>
      <c r="I55" s="228">
        <v>0</v>
      </c>
      <c r="J55" s="43">
        <f t="shared" si="15"/>
        <v>5000</v>
      </c>
      <c r="K55" s="228">
        <v>0</v>
      </c>
      <c r="L55" s="43">
        <f t="shared" si="2"/>
        <v>5000</v>
      </c>
      <c r="M55" s="228">
        <v>0</v>
      </c>
      <c r="N55" s="43">
        <f t="shared" si="3"/>
        <v>5000</v>
      </c>
      <c r="O55" s="44">
        <v>9303</v>
      </c>
      <c r="P55" s="300">
        <f t="shared" si="4"/>
        <v>186.06</v>
      </c>
    </row>
    <row r="56" spans="1:16" ht="12.75" x14ac:dyDescent="0.2">
      <c r="A56" s="4">
        <v>41</v>
      </c>
      <c r="B56" s="152">
        <v>637005</v>
      </c>
      <c r="C56" s="4" t="s">
        <v>356</v>
      </c>
      <c r="D56" s="66">
        <v>5000</v>
      </c>
      <c r="E56" s="46">
        <v>0</v>
      </c>
      <c r="F56" s="44">
        <f t="shared" si="18"/>
        <v>5000</v>
      </c>
      <c r="G56" s="228">
        <v>0</v>
      </c>
      <c r="H56" s="232">
        <f t="shared" si="6"/>
        <v>5000</v>
      </c>
      <c r="I56" s="228">
        <v>0</v>
      </c>
      <c r="J56" s="43">
        <f t="shared" si="15"/>
        <v>5000</v>
      </c>
      <c r="K56" s="228">
        <v>0</v>
      </c>
      <c r="L56" s="43">
        <f t="shared" si="2"/>
        <v>5000</v>
      </c>
      <c r="M56" s="228">
        <v>0</v>
      </c>
      <c r="N56" s="43">
        <f t="shared" si="3"/>
        <v>5000</v>
      </c>
      <c r="O56" s="44">
        <v>4296</v>
      </c>
      <c r="P56" s="300">
        <f t="shared" si="4"/>
        <v>85.92</v>
      </c>
    </row>
    <row r="57" spans="1:16" ht="12.75" x14ac:dyDescent="0.2">
      <c r="A57" s="4">
        <v>41</v>
      </c>
      <c r="B57" s="152">
        <v>637006</v>
      </c>
      <c r="C57" s="4" t="s">
        <v>404</v>
      </c>
      <c r="D57" s="66">
        <v>2000</v>
      </c>
      <c r="E57" s="46">
        <v>0</v>
      </c>
      <c r="F57" s="44">
        <f t="shared" si="18"/>
        <v>2000</v>
      </c>
      <c r="G57" s="228">
        <v>0</v>
      </c>
      <c r="H57" s="232">
        <f t="shared" si="6"/>
        <v>2000</v>
      </c>
      <c r="I57" s="44">
        <v>1000</v>
      </c>
      <c r="J57" s="43">
        <f t="shared" si="15"/>
        <v>3000</v>
      </c>
      <c r="K57" s="44">
        <v>0</v>
      </c>
      <c r="L57" s="43">
        <f t="shared" si="2"/>
        <v>3000</v>
      </c>
      <c r="M57" s="44">
        <v>0</v>
      </c>
      <c r="N57" s="43">
        <f t="shared" si="3"/>
        <v>3000</v>
      </c>
      <c r="O57" s="44">
        <v>3984</v>
      </c>
      <c r="P57" s="300">
        <f t="shared" si="4"/>
        <v>132.80000000000001</v>
      </c>
    </row>
    <row r="58" spans="1:16" ht="12.75" x14ac:dyDescent="0.2">
      <c r="A58" s="4">
        <v>41</v>
      </c>
      <c r="B58" s="152">
        <v>637031</v>
      </c>
      <c r="C58" s="4" t="s">
        <v>423</v>
      </c>
      <c r="D58" s="66">
        <v>0</v>
      </c>
      <c r="E58" s="46">
        <v>0</v>
      </c>
      <c r="F58" s="44">
        <f t="shared" si="18"/>
        <v>0</v>
      </c>
      <c r="G58" s="228">
        <v>0</v>
      </c>
      <c r="H58" s="232">
        <f t="shared" si="6"/>
        <v>0</v>
      </c>
      <c r="I58" s="228">
        <v>0</v>
      </c>
      <c r="J58" s="43">
        <f t="shared" si="15"/>
        <v>0</v>
      </c>
      <c r="K58" s="228">
        <v>0</v>
      </c>
      <c r="L58" s="43">
        <f t="shared" si="2"/>
        <v>0</v>
      </c>
      <c r="M58" s="228">
        <v>0</v>
      </c>
      <c r="N58" s="43">
        <f t="shared" si="3"/>
        <v>0</v>
      </c>
      <c r="O58" s="44"/>
      <c r="P58" s="300">
        <v>0</v>
      </c>
    </row>
    <row r="59" spans="1:16" ht="12.75" x14ac:dyDescent="0.2">
      <c r="A59" s="4">
        <v>41</v>
      </c>
      <c r="B59" s="152">
        <v>637011</v>
      </c>
      <c r="C59" s="4" t="s">
        <v>87</v>
      </c>
      <c r="D59" s="66">
        <v>1000</v>
      </c>
      <c r="E59" s="46">
        <v>0</v>
      </c>
      <c r="F59" s="44">
        <f t="shared" si="18"/>
        <v>1000</v>
      </c>
      <c r="G59" s="228">
        <v>0</v>
      </c>
      <c r="H59" s="232">
        <f t="shared" si="6"/>
        <v>1000</v>
      </c>
      <c r="I59" s="228">
        <v>0</v>
      </c>
      <c r="J59" s="43">
        <f t="shared" si="15"/>
        <v>1000</v>
      </c>
      <c r="K59" s="228">
        <v>0</v>
      </c>
      <c r="L59" s="43">
        <f t="shared" si="2"/>
        <v>1000</v>
      </c>
      <c r="M59" s="228">
        <v>0</v>
      </c>
      <c r="N59" s="43">
        <f t="shared" si="3"/>
        <v>1000</v>
      </c>
      <c r="O59" s="44"/>
      <c r="P59" s="300">
        <f t="shared" si="4"/>
        <v>0</v>
      </c>
    </row>
    <row r="60" spans="1:16" ht="12.75" x14ac:dyDescent="0.2">
      <c r="A60" s="4">
        <v>41</v>
      </c>
      <c r="B60" s="152">
        <v>637012</v>
      </c>
      <c r="C60" s="4" t="s">
        <v>375</v>
      </c>
      <c r="D60" s="66">
        <v>1500</v>
      </c>
      <c r="E60" s="46">
        <v>0</v>
      </c>
      <c r="F60" s="44">
        <f t="shared" si="18"/>
        <v>1500</v>
      </c>
      <c r="G60" s="228">
        <v>0</v>
      </c>
      <c r="H60" s="232">
        <f t="shared" si="6"/>
        <v>1500</v>
      </c>
      <c r="I60" s="228">
        <v>0</v>
      </c>
      <c r="J60" s="43">
        <f t="shared" si="15"/>
        <v>1500</v>
      </c>
      <c r="K60" s="228">
        <v>0</v>
      </c>
      <c r="L60" s="43">
        <f t="shared" si="2"/>
        <v>1500</v>
      </c>
      <c r="M60" s="228">
        <v>0</v>
      </c>
      <c r="N60" s="43">
        <f t="shared" si="3"/>
        <v>1500</v>
      </c>
      <c r="O60" s="44"/>
      <c r="P60" s="300">
        <f t="shared" si="4"/>
        <v>0</v>
      </c>
    </row>
    <row r="61" spans="1:16" ht="12.75" x14ac:dyDescent="0.2">
      <c r="A61" s="4">
        <v>41</v>
      </c>
      <c r="B61" s="152">
        <v>637014</v>
      </c>
      <c r="C61" s="4" t="s">
        <v>89</v>
      </c>
      <c r="D61" s="66">
        <v>54000</v>
      </c>
      <c r="E61" s="46">
        <v>0</v>
      </c>
      <c r="F61" s="44">
        <f t="shared" si="18"/>
        <v>54000</v>
      </c>
      <c r="G61" s="228">
        <v>0</v>
      </c>
      <c r="H61" s="232">
        <f t="shared" si="6"/>
        <v>54000</v>
      </c>
      <c r="I61" s="228">
        <v>0</v>
      </c>
      <c r="J61" s="43">
        <f t="shared" si="15"/>
        <v>54000</v>
      </c>
      <c r="K61" s="228">
        <v>0</v>
      </c>
      <c r="L61" s="43">
        <f t="shared" si="2"/>
        <v>54000</v>
      </c>
      <c r="M61" s="228">
        <v>0</v>
      </c>
      <c r="N61" s="43">
        <f t="shared" si="3"/>
        <v>54000</v>
      </c>
      <c r="O61" s="44">
        <v>55589</v>
      </c>
      <c r="P61" s="300">
        <f t="shared" si="4"/>
        <v>102.9425925925926</v>
      </c>
    </row>
    <row r="62" spans="1:16" ht="12.75" x14ac:dyDescent="0.2">
      <c r="A62" s="4">
        <v>41</v>
      </c>
      <c r="B62" s="152">
        <v>637015</v>
      </c>
      <c r="C62" s="4" t="s">
        <v>90</v>
      </c>
      <c r="D62" s="66">
        <v>23193</v>
      </c>
      <c r="E62" s="46">
        <v>0</v>
      </c>
      <c r="F62" s="44">
        <f t="shared" si="18"/>
        <v>23193</v>
      </c>
      <c r="G62" s="228">
        <v>0</v>
      </c>
      <c r="H62" s="232">
        <f t="shared" si="6"/>
        <v>23193</v>
      </c>
      <c r="I62" s="228">
        <v>0</v>
      </c>
      <c r="J62" s="43">
        <f t="shared" si="15"/>
        <v>23193</v>
      </c>
      <c r="K62" s="228">
        <v>0</v>
      </c>
      <c r="L62" s="43">
        <f t="shared" si="2"/>
        <v>23193</v>
      </c>
      <c r="M62" s="228">
        <v>0</v>
      </c>
      <c r="N62" s="43">
        <f t="shared" si="3"/>
        <v>23193</v>
      </c>
      <c r="O62" s="44">
        <v>24823</v>
      </c>
      <c r="P62" s="300">
        <f t="shared" si="4"/>
        <v>107.02798258095115</v>
      </c>
    </row>
    <row r="63" spans="1:16" ht="12.75" x14ac:dyDescent="0.2">
      <c r="A63" s="4">
        <v>41</v>
      </c>
      <c r="B63" s="152">
        <v>637016</v>
      </c>
      <c r="C63" s="4" t="s">
        <v>315</v>
      </c>
      <c r="D63" s="66">
        <v>16500</v>
      </c>
      <c r="E63" s="46">
        <v>0</v>
      </c>
      <c r="F63" s="44">
        <f t="shared" si="18"/>
        <v>16500</v>
      </c>
      <c r="G63" s="228">
        <v>0</v>
      </c>
      <c r="H63" s="232">
        <f t="shared" si="6"/>
        <v>16500</v>
      </c>
      <c r="I63" s="228">
        <v>0</v>
      </c>
      <c r="J63" s="43">
        <f t="shared" si="15"/>
        <v>16500</v>
      </c>
      <c r="K63" s="228">
        <v>0</v>
      </c>
      <c r="L63" s="43">
        <f t="shared" si="2"/>
        <v>16500</v>
      </c>
      <c r="M63" s="228">
        <v>0</v>
      </c>
      <c r="N63" s="43">
        <f t="shared" si="3"/>
        <v>16500</v>
      </c>
      <c r="O63" s="44">
        <v>16393</v>
      </c>
      <c r="P63" s="300">
        <f t="shared" si="4"/>
        <v>99.351515151515144</v>
      </c>
    </row>
    <row r="64" spans="1:16" ht="12.75" x14ac:dyDescent="0.2">
      <c r="A64" s="4">
        <v>41</v>
      </c>
      <c r="B64" s="152">
        <v>637026</v>
      </c>
      <c r="C64" s="4" t="s">
        <v>91</v>
      </c>
      <c r="D64" s="66">
        <v>49500</v>
      </c>
      <c r="E64" s="46">
        <v>0</v>
      </c>
      <c r="F64" s="44">
        <f t="shared" si="18"/>
        <v>49500</v>
      </c>
      <c r="G64" s="228">
        <v>0</v>
      </c>
      <c r="H64" s="232">
        <f t="shared" si="6"/>
        <v>49500</v>
      </c>
      <c r="I64" s="44">
        <v>30000</v>
      </c>
      <c r="J64" s="43">
        <f t="shared" si="15"/>
        <v>79500</v>
      </c>
      <c r="K64" s="44">
        <v>0</v>
      </c>
      <c r="L64" s="43">
        <f t="shared" si="2"/>
        <v>79500</v>
      </c>
      <c r="M64" s="44">
        <v>0</v>
      </c>
      <c r="N64" s="43">
        <f t="shared" si="3"/>
        <v>79500</v>
      </c>
      <c r="O64" s="44">
        <v>53392</v>
      </c>
      <c r="P64" s="300">
        <f t="shared" si="4"/>
        <v>67.159748427672966</v>
      </c>
    </row>
    <row r="65" spans="1:18" ht="12.75" x14ac:dyDescent="0.2">
      <c r="A65" s="4">
        <v>41</v>
      </c>
      <c r="B65" s="152">
        <v>620</v>
      </c>
      <c r="C65" s="4" t="s">
        <v>357</v>
      </c>
      <c r="D65" s="66">
        <v>16436</v>
      </c>
      <c r="E65" s="46">
        <v>0</v>
      </c>
      <c r="F65" s="44">
        <f t="shared" si="18"/>
        <v>16436</v>
      </c>
      <c r="G65" s="228">
        <v>0</v>
      </c>
      <c r="H65" s="232">
        <f t="shared" si="6"/>
        <v>16436</v>
      </c>
      <c r="I65" s="44">
        <v>11349</v>
      </c>
      <c r="J65" s="43">
        <f t="shared" si="15"/>
        <v>27785</v>
      </c>
      <c r="K65" s="44">
        <v>0</v>
      </c>
      <c r="L65" s="43">
        <f t="shared" si="2"/>
        <v>27785</v>
      </c>
      <c r="M65" s="44">
        <v>0</v>
      </c>
      <c r="N65" s="43">
        <f t="shared" si="3"/>
        <v>27785</v>
      </c>
      <c r="O65" s="44"/>
      <c r="P65" s="300">
        <f t="shared" si="4"/>
        <v>0</v>
      </c>
    </row>
    <row r="66" spans="1:18" ht="12.75" x14ac:dyDescent="0.2">
      <c r="A66" s="4">
        <v>41</v>
      </c>
      <c r="B66" s="152">
        <v>637027</v>
      </c>
      <c r="C66" s="4" t="s">
        <v>257</v>
      </c>
      <c r="D66" s="66">
        <v>34000</v>
      </c>
      <c r="E66" s="46">
        <v>0</v>
      </c>
      <c r="F66" s="44">
        <f t="shared" si="18"/>
        <v>34000</v>
      </c>
      <c r="G66" s="228">
        <v>0</v>
      </c>
      <c r="H66" s="232">
        <f t="shared" si="6"/>
        <v>34000</v>
      </c>
      <c r="I66" s="228">
        <v>0</v>
      </c>
      <c r="J66" s="43">
        <f t="shared" si="15"/>
        <v>34000</v>
      </c>
      <c r="K66" s="228">
        <v>0</v>
      </c>
      <c r="L66" s="43">
        <f t="shared" si="2"/>
        <v>34000</v>
      </c>
      <c r="M66" s="228">
        <v>0</v>
      </c>
      <c r="N66" s="43">
        <f t="shared" si="3"/>
        <v>34000</v>
      </c>
      <c r="O66" s="44">
        <v>44406</v>
      </c>
      <c r="P66" s="300">
        <f t="shared" si="4"/>
        <v>130.60588235294117</v>
      </c>
      <c r="R66" s="1">
        <v>7087</v>
      </c>
    </row>
    <row r="67" spans="1:18" ht="12.75" x14ac:dyDescent="0.2">
      <c r="A67" s="4">
        <v>41</v>
      </c>
      <c r="B67" s="152">
        <v>620</v>
      </c>
      <c r="C67" s="4" t="s">
        <v>302</v>
      </c>
      <c r="D67" s="66">
        <v>11603</v>
      </c>
      <c r="E67" s="46">
        <v>0</v>
      </c>
      <c r="F67" s="44">
        <f t="shared" si="18"/>
        <v>11603</v>
      </c>
      <c r="G67" s="228">
        <v>0</v>
      </c>
      <c r="H67" s="232">
        <f t="shared" si="6"/>
        <v>11603</v>
      </c>
      <c r="I67" s="228">
        <v>0</v>
      </c>
      <c r="J67" s="43">
        <f t="shared" si="15"/>
        <v>11603</v>
      </c>
      <c r="K67" s="228">
        <v>0</v>
      </c>
      <c r="L67" s="43">
        <f t="shared" si="2"/>
        <v>11603</v>
      </c>
      <c r="M67" s="228">
        <v>0</v>
      </c>
      <c r="N67" s="43">
        <f t="shared" si="3"/>
        <v>11603</v>
      </c>
      <c r="O67" s="44"/>
      <c r="P67" s="300">
        <f t="shared" si="4"/>
        <v>0</v>
      </c>
    </row>
    <row r="68" spans="1:18" ht="12.75" x14ac:dyDescent="0.2">
      <c r="A68" s="4">
        <v>41</v>
      </c>
      <c r="B68" s="152">
        <v>637035</v>
      </c>
      <c r="C68" s="4" t="s">
        <v>430</v>
      </c>
      <c r="D68" s="66"/>
      <c r="E68" s="46">
        <v>0</v>
      </c>
      <c r="F68" s="44">
        <f t="shared" si="18"/>
        <v>0</v>
      </c>
      <c r="G68" s="228">
        <v>0</v>
      </c>
      <c r="H68" s="232">
        <f t="shared" si="6"/>
        <v>0</v>
      </c>
      <c r="I68" s="228">
        <v>0</v>
      </c>
      <c r="J68" s="43">
        <f t="shared" ref="J68:J75" si="19">H68+I68</f>
        <v>0</v>
      </c>
      <c r="K68" s="228">
        <v>0</v>
      </c>
      <c r="L68" s="43">
        <f t="shared" si="2"/>
        <v>0</v>
      </c>
      <c r="M68" s="228">
        <v>0</v>
      </c>
      <c r="N68" s="43">
        <f t="shared" si="3"/>
        <v>0</v>
      </c>
      <c r="O68" s="44"/>
      <c r="P68" s="300">
        <v>0</v>
      </c>
    </row>
    <row r="69" spans="1:18" ht="12.75" x14ac:dyDescent="0.2">
      <c r="A69" s="4">
        <v>41</v>
      </c>
      <c r="B69" s="152" t="s">
        <v>599</v>
      </c>
      <c r="C69" s="4" t="s">
        <v>600</v>
      </c>
      <c r="D69" s="66"/>
      <c r="E69" s="46"/>
      <c r="F69" s="44"/>
      <c r="G69" s="228"/>
      <c r="H69" s="232"/>
      <c r="I69" s="44">
        <v>5700</v>
      </c>
      <c r="J69" s="43">
        <f t="shared" si="19"/>
        <v>5700</v>
      </c>
      <c r="K69" s="44">
        <v>0</v>
      </c>
      <c r="L69" s="43">
        <f t="shared" ref="L69:L75" si="20">J69+K69</f>
        <v>5700</v>
      </c>
      <c r="M69" s="44">
        <v>0</v>
      </c>
      <c r="N69" s="43">
        <f t="shared" ref="N69:N75" si="21">L69+M69</f>
        <v>5700</v>
      </c>
      <c r="O69" s="44">
        <v>12287</v>
      </c>
      <c r="P69" s="300">
        <f t="shared" ref="P69:P75" si="22">O69/N69*100</f>
        <v>215.56140350877195</v>
      </c>
    </row>
    <row r="70" spans="1:18" ht="12.75" x14ac:dyDescent="0.2">
      <c r="A70" s="4">
        <v>41</v>
      </c>
      <c r="B70" s="152">
        <v>637004</v>
      </c>
      <c r="C70" s="4" t="s">
        <v>581</v>
      </c>
      <c r="D70" s="66">
        <v>15000</v>
      </c>
      <c r="E70" s="46">
        <v>0</v>
      </c>
      <c r="F70" s="44">
        <f t="shared" si="18"/>
        <v>15000</v>
      </c>
      <c r="G70" s="228">
        <v>0</v>
      </c>
      <c r="H70" s="232">
        <f t="shared" si="6"/>
        <v>15000</v>
      </c>
      <c r="I70" s="228">
        <v>0</v>
      </c>
      <c r="J70" s="43">
        <f t="shared" si="19"/>
        <v>15000</v>
      </c>
      <c r="K70" s="228">
        <v>0</v>
      </c>
      <c r="L70" s="43">
        <f t="shared" si="20"/>
        <v>15000</v>
      </c>
      <c r="M70" s="228">
        <v>0</v>
      </c>
      <c r="N70" s="43">
        <f t="shared" si="21"/>
        <v>15000</v>
      </c>
      <c r="O70" s="44">
        <v>19410</v>
      </c>
      <c r="P70" s="300">
        <f t="shared" si="22"/>
        <v>129.4</v>
      </c>
    </row>
    <row r="71" spans="1:18" ht="12.75" x14ac:dyDescent="0.2">
      <c r="A71" s="3">
        <v>41</v>
      </c>
      <c r="B71" s="151">
        <v>642</v>
      </c>
      <c r="C71" s="3" t="s">
        <v>92</v>
      </c>
      <c r="D71" s="77">
        <f>SUM(D72:D73)</f>
        <v>1800</v>
      </c>
      <c r="E71" s="46">
        <f>SUM(E72)</f>
        <v>0</v>
      </c>
      <c r="F71" s="76">
        <f>D71+E71</f>
        <v>1800</v>
      </c>
      <c r="G71" s="229">
        <f>SUM(G72:G75)</f>
        <v>0</v>
      </c>
      <c r="H71" s="233">
        <f t="shared" ref="H71:H75" si="23">F71+G71</f>
        <v>1800</v>
      </c>
      <c r="I71" s="46">
        <f>SUM(I72:I75)</f>
        <v>8000</v>
      </c>
      <c r="J71" s="46">
        <f t="shared" si="19"/>
        <v>9800</v>
      </c>
      <c r="K71" s="46">
        <f>SUM(K72:K75)</f>
        <v>7000</v>
      </c>
      <c r="L71" s="46">
        <f t="shared" si="20"/>
        <v>16800</v>
      </c>
      <c r="M71" s="46">
        <f>SUM(M72:M75)</f>
        <v>0</v>
      </c>
      <c r="N71" s="46">
        <f t="shared" si="21"/>
        <v>16800</v>
      </c>
      <c r="O71" s="49">
        <f>SUM(O72:O75)</f>
        <v>16721</v>
      </c>
      <c r="P71" s="315">
        <f t="shared" si="22"/>
        <v>99.529761904761898</v>
      </c>
    </row>
    <row r="72" spans="1:18" ht="12.75" x14ac:dyDescent="0.2">
      <c r="A72" s="4">
        <v>41</v>
      </c>
      <c r="B72" s="152">
        <v>642015</v>
      </c>
      <c r="C72" s="4" t="s">
        <v>93</v>
      </c>
      <c r="D72" s="66">
        <v>1800</v>
      </c>
      <c r="E72" s="46">
        <v>0</v>
      </c>
      <c r="F72" s="79">
        <f>D72+E72</f>
        <v>1800</v>
      </c>
      <c r="G72" s="228">
        <v>0</v>
      </c>
      <c r="H72" s="232">
        <f t="shared" si="23"/>
        <v>1800</v>
      </c>
      <c r="I72" s="44">
        <v>0</v>
      </c>
      <c r="J72" s="43">
        <f t="shared" si="19"/>
        <v>1800</v>
      </c>
      <c r="K72" s="44">
        <v>0</v>
      </c>
      <c r="L72" s="43">
        <f t="shared" si="20"/>
        <v>1800</v>
      </c>
      <c r="M72" s="44">
        <v>0</v>
      </c>
      <c r="N72" s="43">
        <f t="shared" si="21"/>
        <v>1800</v>
      </c>
      <c r="O72" s="44">
        <v>2586</v>
      </c>
      <c r="P72" s="300">
        <f t="shared" si="22"/>
        <v>143.66666666666669</v>
      </c>
    </row>
    <row r="73" spans="1:18" ht="12.75" x14ac:dyDescent="0.2">
      <c r="A73" s="4">
        <v>41</v>
      </c>
      <c r="B73" s="152">
        <v>642012</v>
      </c>
      <c r="C73" s="4" t="s">
        <v>94</v>
      </c>
      <c r="D73" s="67"/>
      <c r="E73" s="46"/>
      <c r="F73" s="45"/>
      <c r="G73" s="228">
        <v>0</v>
      </c>
      <c r="H73" s="232">
        <f t="shared" si="23"/>
        <v>0</v>
      </c>
      <c r="I73" s="44">
        <v>3000</v>
      </c>
      <c r="J73" s="43">
        <f t="shared" si="19"/>
        <v>3000</v>
      </c>
      <c r="K73" s="44">
        <v>7000</v>
      </c>
      <c r="L73" s="43">
        <f t="shared" si="20"/>
        <v>10000</v>
      </c>
      <c r="M73" s="44">
        <v>0</v>
      </c>
      <c r="N73" s="43">
        <f t="shared" si="21"/>
        <v>10000</v>
      </c>
      <c r="O73" s="44">
        <v>9645</v>
      </c>
      <c r="P73" s="300">
        <f t="shared" si="22"/>
        <v>96.45</v>
      </c>
    </row>
    <row r="74" spans="1:18" ht="12.75" x14ac:dyDescent="0.2">
      <c r="A74" s="4">
        <v>41</v>
      </c>
      <c r="B74" s="152">
        <v>620</v>
      </c>
      <c r="C74" s="4" t="s">
        <v>274</v>
      </c>
      <c r="D74" s="67"/>
      <c r="E74" s="46"/>
      <c r="F74" s="45"/>
      <c r="G74" s="251">
        <v>0</v>
      </c>
      <c r="H74" s="252">
        <f t="shared" si="23"/>
        <v>0</v>
      </c>
      <c r="I74" s="262">
        <v>0</v>
      </c>
      <c r="J74" s="43">
        <f t="shared" si="19"/>
        <v>0</v>
      </c>
      <c r="K74" s="262">
        <v>0</v>
      </c>
      <c r="L74" s="43">
        <f t="shared" si="20"/>
        <v>0</v>
      </c>
      <c r="M74" s="262">
        <v>0</v>
      </c>
      <c r="N74" s="43">
        <f t="shared" si="21"/>
        <v>0</v>
      </c>
      <c r="O74" s="44"/>
      <c r="P74" s="300"/>
    </row>
    <row r="75" spans="1:18" ht="12.75" x14ac:dyDescent="0.2">
      <c r="A75" s="4">
        <v>41</v>
      </c>
      <c r="B75" s="152" t="s">
        <v>601</v>
      </c>
      <c r="C75" s="4" t="s">
        <v>602</v>
      </c>
      <c r="D75" s="67"/>
      <c r="E75" s="46"/>
      <c r="F75" s="45"/>
      <c r="G75" s="228">
        <v>0</v>
      </c>
      <c r="H75" s="232">
        <f t="shared" si="23"/>
        <v>0</v>
      </c>
      <c r="I75" s="44">
        <v>5000</v>
      </c>
      <c r="J75" s="43">
        <f t="shared" si="19"/>
        <v>5000</v>
      </c>
      <c r="K75" s="44">
        <v>0</v>
      </c>
      <c r="L75" s="43">
        <f t="shared" si="20"/>
        <v>5000</v>
      </c>
      <c r="M75" s="44">
        <v>0</v>
      </c>
      <c r="N75" s="43">
        <f t="shared" si="21"/>
        <v>5000</v>
      </c>
      <c r="O75" s="44">
        <v>4490</v>
      </c>
      <c r="P75" s="300">
        <f t="shared" si="22"/>
        <v>89.8</v>
      </c>
    </row>
    <row r="76" spans="1:18" ht="13.5" thickBot="1" x14ac:dyDescent="0.25">
      <c r="A76" s="6"/>
      <c r="B76" s="149"/>
      <c r="C76" s="6"/>
      <c r="D76" s="51"/>
      <c r="E76" s="51"/>
      <c r="O76" s="51"/>
      <c r="P76" s="51"/>
    </row>
    <row r="77" spans="1:18" s="143" customFormat="1" ht="30" customHeight="1" x14ac:dyDescent="0.2">
      <c r="A77" s="142"/>
      <c r="B77" s="335" t="s">
        <v>43</v>
      </c>
      <c r="C77" s="335"/>
      <c r="D77" s="64" t="s">
        <v>571</v>
      </c>
      <c r="E77" s="137" t="s">
        <v>574</v>
      </c>
      <c r="F77" s="137" t="s">
        <v>575</v>
      </c>
      <c r="G77" s="137" t="s">
        <v>588</v>
      </c>
      <c r="H77" s="137" t="s">
        <v>589</v>
      </c>
      <c r="I77" s="137" t="s">
        <v>597</v>
      </c>
      <c r="J77" s="137" t="s">
        <v>598</v>
      </c>
      <c r="K77" s="137" t="s">
        <v>621</v>
      </c>
      <c r="L77" s="137" t="s">
        <v>620</v>
      </c>
      <c r="M77" s="273" t="s">
        <v>662</v>
      </c>
      <c r="N77" s="137" t="s">
        <v>663</v>
      </c>
      <c r="O77" s="273" t="s">
        <v>674</v>
      </c>
      <c r="P77" s="319" t="s">
        <v>675</v>
      </c>
    </row>
    <row r="78" spans="1:18" ht="12.75" x14ac:dyDescent="0.2">
      <c r="A78" s="5"/>
      <c r="B78" s="147" t="s">
        <v>95</v>
      </c>
      <c r="C78" s="82" t="s">
        <v>287</v>
      </c>
      <c r="D78" s="52">
        <f t="shared" ref="D78" si="24">SUM(D79:D82)</f>
        <v>15000</v>
      </c>
      <c r="E78" s="52">
        <f>SUM(E79:E82)</f>
        <v>4000</v>
      </c>
      <c r="F78" s="52">
        <f>D78+E78</f>
        <v>19000</v>
      </c>
      <c r="G78" s="52">
        <f>SUM(G79:G82)</f>
        <v>0</v>
      </c>
      <c r="H78" s="109">
        <f>F78+G78</f>
        <v>19000</v>
      </c>
      <c r="I78" s="52">
        <f>SUM(I79:I82)</f>
        <v>3000</v>
      </c>
      <c r="J78" s="109">
        <f>H78+I78</f>
        <v>22000</v>
      </c>
      <c r="K78" s="52">
        <f>SUM(K79:K82)</f>
        <v>0</v>
      </c>
      <c r="L78" s="109">
        <f>J78+K78</f>
        <v>22000</v>
      </c>
      <c r="M78" s="52">
        <f>SUM(M79:M82)</f>
        <v>0</v>
      </c>
      <c r="N78" s="109">
        <f>L78+M78</f>
        <v>22000</v>
      </c>
      <c r="O78" s="52">
        <f>SUM(O79:O82)</f>
        <v>15802</v>
      </c>
      <c r="P78" s="301">
        <f>O78/N78*100</f>
        <v>71.827272727272728</v>
      </c>
    </row>
    <row r="79" spans="1:18" ht="12.75" x14ac:dyDescent="0.2">
      <c r="A79" s="4">
        <v>41</v>
      </c>
      <c r="B79" s="152">
        <v>637005</v>
      </c>
      <c r="C79" s="4" t="s">
        <v>485</v>
      </c>
      <c r="D79" s="66">
        <v>4000</v>
      </c>
      <c r="E79" s="44">
        <v>0</v>
      </c>
      <c r="F79" s="44">
        <v>4000</v>
      </c>
      <c r="G79" s="44">
        <v>0</v>
      </c>
      <c r="H79" s="43">
        <f t="shared" ref="H79:H82" si="25">F79+G79</f>
        <v>4000</v>
      </c>
      <c r="I79" s="44">
        <v>0</v>
      </c>
      <c r="J79" s="43">
        <f t="shared" ref="J79:J82" si="26">H79+I79</f>
        <v>4000</v>
      </c>
      <c r="K79" s="44">
        <v>0</v>
      </c>
      <c r="L79" s="43">
        <f t="shared" ref="L79:L82" si="27">J79+K79</f>
        <v>4000</v>
      </c>
      <c r="M79" s="44">
        <v>0</v>
      </c>
      <c r="N79" s="43">
        <f t="shared" ref="N79:N82" si="28">L79+M79</f>
        <v>4000</v>
      </c>
      <c r="O79" s="44">
        <v>3777</v>
      </c>
      <c r="P79" s="321">
        <f t="shared" ref="P79:P82" si="29">O79/N79*100</f>
        <v>94.424999999999997</v>
      </c>
    </row>
    <row r="80" spans="1:18" ht="12.75" x14ac:dyDescent="0.2">
      <c r="A80" s="4">
        <v>41</v>
      </c>
      <c r="B80" s="152">
        <v>637012</v>
      </c>
      <c r="C80" s="4" t="s">
        <v>88</v>
      </c>
      <c r="D80" s="66">
        <v>10000</v>
      </c>
      <c r="E80" s="44">
        <v>4000</v>
      </c>
      <c r="F80" s="44">
        <f>D80+E80</f>
        <v>14000</v>
      </c>
      <c r="G80" s="44">
        <v>0</v>
      </c>
      <c r="H80" s="43">
        <f t="shared" si="25"/>
        <v>14000</v>
      </c>
      <c r="I80" s="44">
        <v>3000</v>
      </c>
      <c r="J80" s="43">
        <f t="shared" si="26"/>
        <v>17000</v>
      </c>
      <c r="K80" s="44">
        <v>0</v>
      </c>
      <c r="L80" s="43">
        <f t="shared" si="27"/>
        <v>17000</v>
      </c>
      <c r="M80" s="44">
        <v>0</v>
      </c>
      <c r="N80" s="43">
        <f t="shared" si="28"/>
        <v>17000</v>
      </c>
      <c r="O80" s="44">
        <v>11968</v>
      </c>
      <c r="P80" s="321">
        <f t="shared" si="29"/>
        <v>70.399999999999991</v>
      </c>
    </row>
    <row r="81" spans="1:16" ht="12.75" x14ac:dyDescent="0.2">
      <c r="A81" s="4">
        <v>41</v>
      </c>
      <c r="B81" s="152">
        <v>637035</v>
      </c>
      <c r="C81" s="4" t="s">
        <v>484</v>
      </c>
      <c r="D81" s="66">
        <v>500</v>
      </c>
      <c r="E81" s="44">
        <v>0</v>
      </c>
      <c r="F81" s="44">
        <v>500</v>
      </c>
      <c r="G81" s="44">
        <v>0</v>
      </c>
      <c r="H81" s="43">
        <f t="shared" si="25"/>
        <v>500</v>
      </c>
      <c r="I81" s="44">
        <v>0</v>
      </c>
      <c r="J81" s="43">
        <f t="shared" si="26"/>
        <v>500</v>
      </c>
      <c r="K81" s="44">
        <v>0</v>
      </c>
      <c r="L81" s="43">
        <f t="shared" si="27"/>
        <v>500</v>
      </c>
      <c r="M81" s="44">
        <v>0</v>
      </c>
      <c r="N81" s="43">
        <f t="shared" si="28"/>
        <v>500</v>
      </c>
      <c r="O81" s="44">
        <v>57</v>
      </c>
      <c r="P81" s="321">
        <f t="shared" si="29"/>
        <v>11.4</v>
      </c>
    </row>
    <row r="82" spans="1:16" ht="12.75" x14ac:dyDescent="0.2">
      <c r="A82" s="4">
        <v>41</v>
      </c>
      <c r="B82" s="152">
        <v>651004</v>
      </c>
      <c r="C82" s="4" t="s">
        <v>351</v>
      </c>
      <c r="D82" s="66">
        <v>500</v>
      </c>
      <c r="E82" s="44">
        <v>0</v>
      </c>
      <c r="F82" s="44">
        <v>500</v>
      </c>
      <c r="G82" s="44">
        <v>0</v>
      </c>
      <c r="H82" s="43">
        <f t="shared" si="25"/>
        <v>500</v>
      </c>
      <c r="I82" s="44">
        <v>0</v>
      </c>
      <c r="J82" s="43">
        <f t="shared" si="26"/>
        <v>500</v>
      </c>
      <c r="K82" s="44">
        <v>0</v>
      </c>
      <c r="L82" s="43">
        <f t="shared" si="27"/>
        <v>500</v>
      </c>
      <c r="M82" s="44">
        <v>0</v>
      </c>
      <c r="N82" s="43">
        <f t="shared" si="28"/>
        <v>500</v>
      </c>
      <c r="O82" s="44"/>
      <c r="P82" s="321">
        <f t="shared" si="29"/>
        <v>0</v>
      </c>
    </row>
    <row r="83" spans="1:16" ht="13.5" thickBot="1" x14ac:dyDescent="0.25">
      <c r="A83" s="6"/>
      <c r="B83" s="149"/>
      <c r="C83" s="6"/>
      <c r="D83" s="51"/>
      <c r="E83" s="51"/>
      <c r="F83" s="51"/>
      <c r="O83" s="51"/>
      <c r="P83" s="51"/>
    </row>
    <row r="84" spans="1:16" s="143" customFormat="1" ht="30" customHeight="1" x14ac:dyDescent="0.2">
      <c r="A84" s="142"/>
      <c r="B84" s="335" t="s">
        <v>43</v>
      </c>
      <c r="C84" s="335"/>
      <c r="D84" s="64" t="s">
        <v>571</v>
      </c>
      <c r="E84" s="137" t="s">
        <v>574</v>
      </c>
      <c r="F84" s="137" t="s">
        <v>575</v>
      </c>
      <c r="G84" s="137" t="s">
        <v>588</v>
      </c>
      <c r="H84" s="137" t="s">
        <v>589</v>
      </c>
      <c r="I84" s="137" t="s">
        <v>597</v>
      </c>
      <c r="J84" s="137" t="s">
        <v>598</v>
      </c>
      <c r="K84" s="137" t="s">
        <v>621</v>
      </c>
      <c r="L84" s="137" t="s">
        <v>620</v>
      </c>
      <c r="M84" s="273" t="s">
        <v>662</v>
      </c>
      <c r="N84" s="137" t="s">
        <v>663</v>
      </c>
      <c r="O84" s="273" t="s">
        <v>674</v>
      </c>
      <c r="P84" s="319" t="s">
        <v>675</v>
      </c>
    </row>
    <row r="85" spans="1:16" ht="12.75" x14ac:dyDescent="0.2">
      <c r="A85" s="5"/>
      <c r="B85" s="147" t="s">
        <v>96</v>
      </c>
      <c r="C85" s="82" t="s">
        <v>318</v>
      </c>
      <c r="D85" s="56">
        <f t="shared" ref="D85:E85" si="30">D86+D91+D100+D103</f>
        <v>44100</v>
      </c>
      <c r="E85" s="56">
        <f t="shared" si="30"/>
        <v>0</v>
      </c>
      <c r="F85" s="56">
        <f>D85+E85</f>
        <v>44100</v>
      </c>
      <c r="G85" s="56">
        <f t="shared" ref="G85:I85" si="31">G86+G91+G100+G103</f>
        <v>0</v>
      </c>
      <c r="H85" s="109">
        <f>F85+G85</f>
        <v>44100</v>
      </c>
      <c r="I85" s="56">
        <f t="shared" si="31"/>
        <v>0</v>
      </c>
      <c r="J85" s="109">
        <f>H85+I85</f>
        <v>44100</v>
      </c>
      <c r="K85" s="56">
        <f t="shared" ref="K85:M85" si="32">K86+K91+K100+K103</f>
        <v>0</v>
      </c>
      <c r="L85" s="109">
        <f>J85+K85</f>
        <v>44100</v>
      </c>
      <c r="M85" s="56">
        <f t="shared" si="32"/>
        <v>0</v>
      </c>
      <c r="N85" s="109">
        <f>L85+M85</f>
        <v>44100</v>
      </c>
      <c r="O85" s="52">
        <f>O86+O91+O100+O103</f>
        <v>43309</v>
      </c>
      <c r="P85" s="301">
        <f>O85/N85*100</f>
        <v>98.206349206349202</v>
      </c>
    </row>
    <row r="86" spans="1:16" ht="12.75" x14ac:dyDescent="0.2">
      <c r="A86" s="3">
        <v>41</v>
      </c>
      <c r="B86" s="151">
        <v>610</v>
      </c>
      <c r="C86" s="3" t="s">
        <v>97</v>
      </c>
      <c r="D86" s="69">
        <f t="shared" ref="D86:E86" si="33">SUM(D87:D90)</f>
        <v>23489</v>
      </c>
      <c r="E86" s="46">
        <f t="shared" si="33"/>
        <v>0</v>
      </c>
      <c r="F86" s="78">
        <f t="shared" ref="F86:F104" si="34">D86+E86</f>
        <v>23489</v>
      </c>
      <c r="G86" s="46">
        <f t="shared" ref="G86:I86" si="35">SUM(G87:G90)</f>
        <v>0</v>
      </c>
      <c r="H86" s="46">
        <f t="shared" ref="H86:H104" si="36">F86+G86</f>
        <v>23489</v>
      </c>
      <c r="I86" s="46">
        <f t="shared" si="35"/>
        <v>0</v>
      </c>
      <c r="J86" s="46">
        <f t="shared" ref="J86:J104" si="37">H86+I86</f>
        <v>23489</v>
      </c>
      <c r="K86" s="46">
        <f t="shared" ref="K86:M86" si="38">SUM(K87:K90)</f>
        <v>0</v>
      </c>
      <c r="L86" s="46">
        <f t="shared" ref="L86:L104" si="39">J86+K86</f>
        <v>23489</v>
      </c>
      <c r="M86" s="46">
        <f t="shared" si="38"/>
        <v>0</v>
      </c>
      <c r="N86" s="46">
        <f t="shared" ref="N86:N104" si="40">L86+M86</f>
        <v>23489</v>
      </c>
      <c r="O86" s="49">
        <f>SUM(O87:O90)</f>
        <v>22418</v>
      </c>
      <c r="P86" s="315">
        <f t="shared" ref="P86:P104" si="41">O86/N86*100</f>
        <v>95.440418919494235</v>
      </c>
    </row>
    <row r="87" spans="1:16" ht="12.75" x14ac:dyDescent="0.2">
      <c r="A87" s="4">
        <v>41</v>
      </c>
      <c r="B87" s="152">
        <v>611</v>
      </c>
      <c r="C87" s="4" t="s">
        <v>46</v>
      </c>
      <c r="D87" s="80">
        <v>23489</v>
      </c>
      <c r="E87" s="84">
        <v>0</v>
      </c>
      <c r="F87" s="84">
        <f t="shared" si="34"/>
        <v>23489</v>
      </c>
      <c r="G87" s="84">
        <v>0</v>
      </c>
      <c r="H87" s="43">
        <f t="shared" si="36"/>
        <v>23489</v>
      </c>
      <c r="I87" s="84">
        <v>0</v>
      </c>
      <c r="J87" s="43">
        <f t="shared" si="37"/>
        <v>23489</v>
      </c>
      <c r="K87" s="84">
        <v>0</v>
      </c>
      <c r="L87" s="43">
        <f t="shared" si="39"/>
        <v>23489</v>
      </c>
      <c r="M87" s="84">
        <v>0</v>
      </c>
      <c r="N87" s="43">
        <f t="shared" si="40"/>
        <v>23489</v>
      </c>
      <c r="O87" s="44">
        <v>11158</v>
      </c>
      <c r="P87" s="300">
        <f t="shared" si="41"/>
        <v>47.503086551151604</v>
      </c>
    </row>
    <row r="88" spans="1:16" ht="12.75" x14ac:dyDescent="0.2">
      <c r="A88" s="4">
        <v>41</v>
      </c>
      <c r="B88" s="152">
        <v>612</v>
      </c>
      <c r="C88" s="4" t="s">
        <v>47</v>
      </c>
      <c r="D88" s="67"/>
      <c r="E88" s="73"/>
      <c r="F88" s="78">
        <f t="shared" si="34"/>
        <v>0</v>
      </c>
      <c r="G88" s="73"/>
      <c r="H88" s="43">
        <f t="shared" si="36"/>
        <v>0</v>
      </c>
      <c r="I88" s="73"/>
      <c r="J88" s="43">
        <f t="shared" si="37"/>
        <v>0</v>
      </c>
      <c r="K88" s="73"/>
      <c r="L88" s="43">
        <f t="shared" si="39"/>
        <v>0</v>
      </c>
      <c r="M88" s="73"/>
      <c r="N88" s="43">
        <f t="shared" si="40"/>
        <v>0</v>
      </c>
      <c r="O88" s="44">
        <v>5181</v>
      </c>
      <c r="P88" s="300">
        <v>0</v>
      </c>
    </row>
    <row r="89" spans="1:16" ht="12.75" x14ac:dyDescent="0.2">
      <c r="A89" s="4">
        <v>41</v>
      </c>
      <c r="B89" s="152">
        <v>614</v>
      </c>
      <c r="C89" s="4" t="s">
        <v>49</v>
      </c>
      <c r="D89" s="67"/>
      <c r="E89" s="73"/>
      <c r="F89" s="78">
        <f t="shared" si="34"/>
        <v>0</v>
      </c>
      <c r="G89" s="73"/>
      <c r="H89" s="43">
        <f t="shared" si="36"/>
        <v>0</v>
      </c>
      <c r="I89" s="73"/>
      <c r="J89" s="43">
        <f t="shared" si="37"/>
        <v>0</v>
      </c>
      <c r="K89" s="73"/>
      <c r="L89" s="43">
        <f t="shared" si="39"/>
        <v>0</v>
      </c>
      <c r="M89" s="73"/>
      <c r="N89" s="43">
        <f t="shared" si="40"/>
        <v>0</v>
      </c>
      <c r="O89" s="44">
        <v>3746</v>
      </c>
      <c r="P89" s="300">
        <v>0</v>
      </c>
    </row>
    <row r="90" spans="1:16" ht="12.75" x14ac:dyDescent="0.2">
      <c r="A90" s="4">
        <v>41</v>
      </c>
      <c r="B90" s="152">
        <v>615</v>
      </c>
      <c r="C90" s="4" t="s">
        <v>50</v>
      </c>
      <c r="D90" s="67"/>
      <c r="E90" s="73"/>
      <c r="F90" s="78">
        <f t="shared" si="34"/>
        <v>0</v>
      </c>
      <c r="G90" s="73"/>
      <c r="H90" s="43">
        <f t="shared" si="36"/>
        <v>0</v>
      </c>
      <c r="I90" s="73"/>
      <c r="J90" s="43">
        <f t="shared" si="37"/>
        <v>0</v>
      </c>
      <c r="K90" s="73"/>
      <c r="L90" s="43">
        <f t="shared" si="39"/>
        <v>0</v>
      </c>
      <c r="M90" s="73"/>
      <c r="N90" s="43">
        <f t="shared" si="40"/>
        <v>0</v>
      </c>
      <c r="O90" s="44">
        <v>2333</v>
      </c>
      <c r="P90" s="300">
        <v>0</v>
      </c>
    </row>
    <row r="91" spans="1:16" ht="12.75" x14ac:dyDescent="0.2">
      <c r="A91" s="3">
        <v>41</v>
      </c>
      <c r="B91" s="151">
        <v>620</v>
      </c>
      <c r="C91" s="3" t="s">
        <v>51</v>
      </c>
      <c r="D91" s="69">
        <f t="shared" ref="D91:E91" si="42">SUM(D92:D99)</f>
        <v>8209</v>
      </c>
      <c r="E91" s="88">
        <f t="shared" si="42"/>
        <v>0</v>
      </c>
      <c r="F91" s="78">
        <f t="shared" si="34"/>
        <v>8209</v>
      </c>
      <c r="G91" s="88">
        <f t="shared" ref="G91:I91" si="43">SUM(G92:G99)</f>
        <v>0</v>
      </c>
      <c r="H91" s="46">
        <f t="shared" si="36"/>
        <v>8209</v>
      </c>
      <c r="I91" s="88">
        <f t="shared" si="43"/>
        <v>0</v>
      </c>
      <c r="J91" s="46">
        <f t="shared" si="37"/>
        <v>8209</v>
      </c>
      <c r="K91" s="88">
        <f t="shared" ref="K91:M91" si="44">SUM(K92:K99)</f>
        <v>0</v>
      </c>
      <c r="L91" s="46">
        <f t="shared" si="39"/>
        <v>8209</v>
      </c>
      <c r="M91" s="88">
        <f t="shared" si="44"/>
        <v>0</v>
      </c>
      <c r="N91" s="46">
        <f t="shared" si="40"/>
        <v>8209</v>
      </c>
      <c r="O91" s="49">
        <f>SUM(O92:O99)</f>
        <v>8441</v>
      </c>
      <c r="P91" s="315">
        <f t="shared" si="41"/>
        <v>102.8261664027287</v>
      </c>
    </row>
    <row r="92" spans="1:16" ht="12.75" x14ac:dyDescent="0.2">
      <c r="A92" s="4">
        <v>41</v>
      </c>
      <c r="B92" s="152" t="s">
        <v>52</v>
      </c>
      <c r="C92" s="4" t="s">
        <v>53</v>
      </c>
      <c r="D92" s="80">
        <v>2349</v>
      </c>
      <c r="E92" s="84">
        <v>0</v>
      </c>
      <c r="F92" s="84">
        <f t="shared" si="34"/>
        <v>2349</v>
      </c>
      <c r="G92" s="84">
        <v>0</v>
      </c>
      <c r="H92" s="43">
        <f t="shared" si="36"/>
        <v>2349</v>
      </c>
      <c r="I92" s="84">
        <v>0</v>
      </c>
      <c r="J92" s="43">
        <f t="shared" si="37"/>
        <v>2349</v>
      </c>
      <c r="K92" s="84">
        <v>0</v>
      </c>
      <c r="L92" s="43">
        <f t="shared" si="39"/>
        <v>2349</v>
      </c>
      <c r="M92" s="84">
        <v>0</v>
      </c>
      <c r="N92" s="43">
        <f t="shared" si="40"/>
        <v>2349</v>
      </c>
      <c r="O92" s="44">
        <v>2717</v>
      </c>
      <c r="P92" s="300">
        <f t="shared" si="41"/>
        <v>115.66624095359728</v>
      </c>
    </row>
    <row r="93" spans="1:16" ht="12.75" x14ac:dyDescent="0.2">
      <c r="A93" s="4">
        <v>41</v>
      </c>
      <c r="B93" s="152">
        <v>625001</v>
      </c>
      <c r="C93" s="4" t="s">
        <v>116</v>
      </c>
      <c r="D93" s="66">
        <v>329</v>
      </c>
      <c r="E93" s="84">
        <v>0</v>
      </c>
      <c r="F93" s="84">
        <f t="shared" si="34"/>
        <v>329</v>
      </c>
      <c r="G93" s="84">
        <v>0</v>
      </c>
      <c r="H93" s="43">
        <f t="shared" si="36"/>
        <v>329</v>
      </c>
      <c r="I93" s="84">
        <v>0</v>
      </c>
      <c r="J93" s="43">
        <f t="shared" si="37"/>
        <v>329</v>
      </c>
      <c r="K93" s="84">
        <v>0</v>
      </c>
      <c r="L93" s="43">
        <f t="shared" si="39"/>
        <v>329</v>
      </c>
      <c r="M93" s="84">
        <v>0</v>
      </c>
      <c r="N93" s="43">
        <f t="shared" si="40"/>
        <v>329</v>
      </c>
      <c r="O93" s="44">
        <v>321</v>
      </c>
      <c r="P93" s="300">
        <f t="shared" si="41"/>
        <v>97.568389057750764</v>
      </c>
    </row>
    <row r="94" spans="1:16" ht="12.75" x14ac:dyDescent="0.2">
      <c r="A94" s="4">
        <v>41</v>
      </c>
      <c r="B94" s="152">
        <v>625002</v>
      </c>
      <c r="C94" s="4" t="s">
        <v>54</v>
      </c>
      <c r="D94" s="66">
        <v>3288</v>
      </c>
      <c r="E94" s="84">
        <v>0</v>
      </c>
      <c r="F94" s="84">
        <f t="shared" si="34"/>
        <v>3288</v>
      </c>
      <c r="G94" s="84">
        <v>0</v>
      </c>
      <c r="H94" s="43">
        <f t="shared" si="36"/>
        <v>3288</v>
      </c>
      <c r="I94" s="84">
        <v>0</v>
      </c>
      <c r="J94" s="43">
        <f t="shared" si="37"/>
        <v>3288</v>
      </c>
      <c r="K94" s="84">
        <v>0</v>
      </c>
      <c r="L94" s="43">
        <f t="shared" si="39"/>
        <v>3288</v>
      </c>
      <c r="M94" s="84">
        <v>0</v>
      </c>
      <c r="N94" s="43">
        <f t="shared" si="40"/>
        <v>3288</v>
      </c>
      <c r="O94" s="44">
        <v>3212</v>
      </c>
      <c r="P94" s="300">
        <f t="shared" si="41"/>
        <v>97.688564476885645</v>
      </c>
    </row>
    <row r="95" spans="1:16" ht="12.75" x14ac:dyDescent="0.2">
      <c r="A95" s="4">
        <v>41</v>
      </c>
      <c r="B95" s="152">
        <v>625003</v>
      </c>
      <c r="C95" s="4" t="s">
        <v>55</v>
      </c>
      <c r="D95" s="66">
        <v>188</v>
      </c>
      <c r="E95" s="84">
        <v>0</v>
      </c>
      <c r="F95" s="84">
        <f t="shared" si="34"/>
        <v>188</v>
      </c>
      <c r="G95" s="84">
        <v>0</v>
      </c>
      <c r="H95" s="43">
        <f t="shared" si="36"/>
        <v>188</v>
      </c>
      <c r="I95" s="84">
        <v>0</v>
      </c>
      <c r="J95" s="43">
        <f t="shared" si="37"/>
        <v>188</v>
      </c>
      <c r="K95" s="84">
        <v>0</v>
      </c>
      <c r="L95" s="43">
        <f t="shared" si="39"/>
        <v>188</v>
      </c>
      <c r="M95" s="84">
        <v>0</v>
      </c>
      <c r="N95" s="43">
        <f t="shared" si="40"/>
        <v>188</v>
      </c>
      <c r="O95" s="44">
        <v>184</v>
      </c>
      <c r="P95" s="300">
        <f t="shared" si="41"/>
        <v>97.872340425531917</v>
      </c>
    </row>
    <row r="96" spans="1:16" ht="12.75" x14ac:dyDescent="0.2">
      <c r="A96" s="4">
        <v>41</v>
      </c>
      <c r="B96" s="152">
        <v>625004</v>
      </c>
      <c r="C96" s="4" t="s">
        <v>56</v>
      </c>
      <c r="D96" s="66">
        <v>705</v>
      </c>
      <c r="E96" s="84">
        <v>0</v>
      </c>
      <c r="F96" s="84">
        <f t="shared" si="34"/>
        <v>705</v>
      </c>
      <c r="G96" s="84">
        <v>0</v>
      </c>
      <c r="H96" s="43">
        <f t="shared" si="36"/>
        <v>705</v>
      </c>
      <c r="I96" s="84">
        <v>0</v>
      </c>
      <c r="J96" s="43">
        <f t="shared" si="37"/>
        <v>705</v>
      </c>
      <c r="K96" s="84">
        <v>0</v>
      </c>
      <c r="L96" s="43">
        <f t="shared" si="39"/>
        <v>705</v>
      </c>
      <c r="M96" s="84">
        <v>0</v>
      </c>
      <c r="N96" s="43">
        <f t="shared" si="40"/>
        <v>705</v>
      </c>
      <c r="O96" s="44">
        <v>688</v>
      </c>
      <c r="P96" s="300">
        <f t="shared" si="41"/>
        <v>97.588652482269495</v>
      </c>
    </row>
    <row r="97" spans="1:16" ht="12.75" x14ac:dyDescent="0.2">
      <c r="A97" s="4">
        <v>41</v>
      </c>
      <c r="B97" s="152">
        <v>625005</v>
      </c>
      <c r="C97" s="4" t="s">
        <v>57</v>
      </c>
      <c r="D97" s="66">
        <v>234</v>
      </c>
      <c r="E97" s="84">
        <v>0</v>
      </c>
      <c r="F97" s="84">
        <f t="shared" si="34"/>
        <v>234</v>
      </c>
      <c r="G97" s="84">
        <v>0</v>
      </c>
      <c r="H97" s="43">
        <f t="shared" si="36"/>
        <v>234</v>
      </c>
      <c r="I97" s="84">
        <v>0</v>
      </c>
      <c r="J97" s="43">
        <f t="shared" si="37"/>
        <v>234</v>
      </c>
      <c r="K97" s="84">
        <v>0</v>
      </c>
      <c r="L97" s="43">
        <f t="shared" si="39"/>
        <v>234</v>
      </c>
      <c r="M97" s="84">
        <v>0</v>
      </c>
      <c r="N97" s="43">
        <f t="shared" si="40"/>
        <v>234</v>
      </c>
      <c r="O97" s="44">
        <v>229</v>
      </c>
      <c r="P97" s="300">
        <f t="shared" si="41"/>
        <v>97.863247863247864</v>
      </c>
    </row>
    <row r="98" spans="1:16" ht="12.75" x14ac:dyDescent="0.2">
      <c r="A98" s="4">
        <v>41</v>
      </c>
      <c r="B98" s="152">
        <v>625007</v>
      </c>
      <c r="C98" s="4" t="s">
        <v>98</v>
      </c>
      <c r="D98" s="66">
        <v>1116</v>
      </c>
      <c r="E98" s="84">
        <v>0</v>
      </c>
      <c r="F98" s="84">
        <f t="shared" si="34"/>
        <v>1116</v>
      </c>
      <c r="G98" s="84">
        <v>0</v>
      </c>
      <c r="H98" s="43">
        <f t="shared" si="36"/>
        <v>1116</v>
      </c>
      <c r="I98" s="84">
        <v>0</v>
      </c>
      <c r="J98" s="43">
        <f t="shared" si="37"/>
        <v>1116</v>
      </c>
      <c r="K98" s="84">
        <v>0</v>
      </c>
      <c r="L98" s="43">
        <f t="shared" si="39"/>
        <v>1116</v>
      </c>
      <c r="M98" s="84">
        <v>0</v>
      </c>
      <c r="N98" s="43">
        <f t="shared" si="40"/>
        <v>1116</v>
      </c>
      <c r="O98" s="44">
        <v>1090</v>
      </c>
      <c r="P98" s="300">
        <f t="shared" si="41"/>
        <v>97.67025089605734</v>
      </c>
    </row>
    <row r="99" spans="1:16" ht="12.75" x14ac:dyDescent="0.2">
      <c r="A99" s="4">
        <v>41</v>
      </c>
      <c r="B99" s="152">
        <v>627</v>
      </c>
      <c r="C99" s="4" t="s">
        <v>243</v>
      </c>
      <c r="D99" s="67"/>
      <c r="E99" s="45"/>
      <c r="F99" s="84">
        <f t="shared" si="34"/>
        <v>0</v>
      </c>
      <c r="G99" s="45"/>
      <c r="H99" s="43">
        <f t="shared" si="36"/>
        <v>0</v>
      </c>
      <c r="I99" s="45"/>
      <c r="J99" s="43">
        <f t="shared" si="37"/>
        <v>0</v>
      </c>
      <c r="K99" s="45"/>
      <c r="L99" s="43">
        <f t="shared" si="39"/>
        <v>0</v>
      </c>
      <c r="M99" s="45"/>
      <c r="N99" s="43">
        <f t="shared" si="40"/>
        <v>0</v>
      </c>
      <c r="O99" s="44"/>
      <c r="P99" s="300"/>
    </row>
    <row r="100" spans="1:16" ht="12.75" x14ac:dyDescent="0.2">
      <c r="A100" s="3">
        <v>41</v>
      </c>
      <c r="B100" s="151">
        <v>630</v>
      </c>
      <c r="C100" s="3" t="s">
        <v>58</v>
      </c>
      <c r="D100" s="68">
        <f>SUM(D101)</f>
        <v>1000</v>
      </c>
      <c r="E100" s="49">
        <f>SUM(E101)</f>
        <v>0</v>
      </c>
      <c r="F100" s="78">
        <f t="shared" si="34"/>
        <v>1000</v>
      </c>
      <c r="G100" s="49">
        <f>SUM(G101)</f>
        <v>0</v>
      </c>
      <c r="H100" s="46">
        <f t="shared" si="36"/>
        <v>1000</v>
      </c>
      <c r="I100" s="49">
        <f>SUM(I101)</f>
        <v>0</v>
      </c>
      <c r="J100" s="46">
        <f t="shared" si="37"/>
        <v>1000</v>
      </c>
      <c r="K100" s="49">
        <f>SUM(K101)</f>
        <v>0</v>
      </c>
      <c r="L100" s="46">
        <f t="shared" si="39"/>
        <v>1000</v>
      </c>
      <c r="M100" s="49">
        <f>SUM(M101)</f>
        <v>0</v>
      </c>
      <c r="N100" s="46">
        <f t="shared" si="40"/>
        <v>1000</v>
      </c>
      <c r="O100" s="49">
        <f>SUM(O101:O102)</f>
        <v>1048</v>
      </c>
      <c r="P100" s="315">
        <f t="shared" si="41"/>
        <v>104.80000000000001</v>
      </c>
    </row>
    <row r="101" spans="1:16" ht="12.75" x14ac:dyDescent="0.2">
      <c r="A101" s="4">
        <v>41</v>
      </c>
      <c r="B101" s="152">
        <v>632</v>
      </c>
      <c r="C101" s="4" t="s">
        <v>99</v>
      </c>
      <c r="D101" s="66">
        <v>1000</v>
      </c>
      <c r="E101" s="44">
        <v>0</v>
      </c>
      <c r="F101" s="84">
        <f t="shared" si="34"/>
        <v>1000</v>
      </c>
      <c r="G101" s="44">
        <v>0</v>
      </c>
      <c r="H101" s="43">
        <f t="shared" si="36"/>
        <v>1000</v>
      </c>
      <c r="I101" s="44">
        <v>0</v>
      </c>
      <c r="J101" s="43">
        <f t="shared" si="37"/>
        <v>1000</v>
      </c>
      <c r="K101" s="44">
        <v>0</v>
      </c>
      <c r="L101" s="43">
        <f t="shared" si="39"/>
        <v>1000</v>
      </c>
      <c r="M101" s="44">
        <v>0</v>
      </c>
      <c r="N101" s="43">
        <f t="shared" si="40"/>
        <v>1000</v>
      </c>
      <c r="O101" s="44">
        <v>772</v>
      </c>
      <c r="P101" s="300">
        <f t="shared" si="41"/>
        <v>77.2</v>
      </c>
    </row>
    <row r="102" spans="1:16" ht="12.75" x14ac:dyDescent="0.2">
      <c r="A102" s="4">
        <v>41</v>
      </c>
      <c r="B102" s="152">
        <v>637006</v>
      </c>
      <c r="C102" s="4" t="s">
        <v>411</v>
      </c>
      <c r="D102" s="66"/>
      <c r="E102" s="44"/>
      <c r="F102" s="78">
        <f t="shared" si="34"/>
        <v>0</v>
      </c>
      <c r="G102" s="44"/>
      <c r="H102" s="43">
        <f t="shared" si="36"/>
        <v>0</v>
      </c>
      <c r="I102" s="44"/>
      <c r="J102" s="43">
        <f t="shared" si="37"/>
        <v>0</v>
      </c>
      <c r="K102" s="44"/>
      <c r="L102" s="43">
        <f t="shared" si="39"/>
        <v>0</v>
      </c>
      <c r="M102" s="44"/>
      <c r="N102" s="43">
        <f t="shared" si="40"/>
        <v>0</v>
      </c>
      <c r="O102" s="44">
        <v>276</v>
      </c>
      <c r="P102" s="300">
        <v>0</v>
      </c>
    </row>
    <row r="103" spans="1:16" ht="12.75" x14ac:dyDescent="0.2">
      <c r="A103" s="7">
        <v>41</v>
      </c>
      <c r="B103" s="153">
        <v>640</v>
      </c>
      <c r="C103" s="7" t="s">
        <v>283</v>
      </c>
      <c r="D103" s="68">
        <f t="shared" ref="D103:M103" si="45">SUM(D104)</f>
        <v>11402</v>
      </c>
      <c r="E103" s="49">
        <f t="shared" si="45"/>
        <v>0</v>
      </c>
      <c r="F103" s="78">
        <f t="shared" si="34"/>
        <v>11402</v>
      </c>
      <c r="G103" s="49">
        <f t="shared" si="45"/>
        <v>0</v>
      </c>
      <c r="H103" s="43">
        <f t="shared" si="36"/>
        <v>11402</v>
      </c>
      <c r="I103" s="49">
        <f t="shared" si="45"/>
        <v>0</v>
      </c>
      <c r="J103" s="43">
        <f t="shared" si="37"/>
        <v>11402</v>
      </c>
      <c r="K103" s="49">
        <f t="shared" si="45"/>
        <v>0</v>
      </c>
      <c r="L103" s="43">
        <f t="shared" si="39"/>
        <v>11402</v>
      </c>
      <c r="M103" s="49">
        <f t="shared" si="45"/>
        <v>0</v>
      </c>
      <c r="N103" s="43">
        <f t="shared" si="40"/>
        <v>11402</v>
      </c>
      <c r="O103" s="44">
        <f>SUM(O104)</f>
        <v>11402</v>
      </c>
      <c r="P103" s="300">
        <f t="shared" si="41"/>
        <v>100</v>
      </c>
    </row>
    <row r="104" spans="1:16" ht="12.75" x14ac:dyDescent="0.2">
      <c r="A104" s="8">
        <v>41</v>
      </c>
      <c r="B104" s="154">
        <v>641001</v>
      </c>
      <c r="C104" s="8" t="s">
        <v>283</v>
      </c>
      <c r="D104" s="66">
        <v>11402</v>
      </c>
      <c r="E104" s="44">
        <v>0</v>
      </c>
      <c r="F104" s="84">
        <f t="shared" si="34"/>
        <v>11402</v>
      </c>
      <c r="G104" s="44">
        <v>0</v>
      </c>
      <c r="H104" s="43">
        <f t="shared" si="36"/>
        <v>11402</v>
      </c>
      <c r="I104" s="44">
        <v>0</v>
      </c>
      <c r="J104" s="43">
        <f t="shared" si="37"/>
        <v>11402</v>
      </c>
      <c r="K104" s="44">
        <v>0</v>
      </c>
      <c r="L104" s="43">
        <f t="shared" si="39"/>
        <v>11402</v>
      </c>
      <c r="M104" s="44">
        <v>0</v>
      </c>
      <c r="N104" s="43">
        <f t="shared" si="40"/>
        <v>11402</v>
      </c>
      <c r="O104" s="44">
        <v>11402</v>
      </c>
      <c r="P104" s="300">
        <f t="shared" si="41"/>
        <v>100</v>
      </c>
    </row>
    <row r="105" spans="1:16" ht="12.75" x14ac:dyDescent="0.2">
      <c r="A105" s="24"/>
      <c r="B105" s="167"/>
      <c r="C105" s="24"/>
      <c r="D105" s="240"/>
      <c r="E105" s="224"/>
      <c r="F105" s="225"/>
      <c r="O105" s="51"/>
      <c r="P105" s="51"/>
    </row>
    <row r="106" spans="1:16" ht="13.5" thickBot="1" x14ac:dyDescent="0.25">
      <c r="A106" s="9"/>
      <c r="B106" s="155"/>
      <c r="C106" s="9"/>
      <c r="D106" s="51"/>
      <c r="E106" s="51"/>
      <c r="O106" s="51"/>
      <c r="P106" s="51"/>
    </row>
    <row r="107" spans="1:16" s="143" customFormat="1" ht="30" customHeight="1" x14ac:dyDescent="0.2">
      <c r="A107" s="142"/>
      <c r="B107" s="335" t="s">
        <v>43</v>
      </c>
      <c r="C107" s="335"/>
      <c r="D107" s="64" t="s">
        <v>571</v>
      </c>
      <c r="E107" s="137" t="s">
        <v>574</v>
      </c>
      <c r="F107" s="137" t="s">
        <v>575</v>
      </c>
      <c r="G107" s="137" t="s">
        <v>588</v>
      </c>
      <c r="H107" s="137" t="s">
        <v>589</v>
      </c>
      <c r="I107" s="137" t="s">
        <v>597</v>
      </c>
      <c r="J107" s="137" t="s">
        <v>598</v>
      </c>
      <c r="K107" s="137" t="s">
        <v>621</v>
      </c>
      <c r="L107" s="137" t="s">
        <v>620</v>
      </c>
      <c r="M107" s="273" t="s">
        <v>662</v>
      </c>
      <c r="N107" s="137" t="s">
        <v>663</v>
      </c>
      <c r="O107" s="273" t="s">
        <v>674</v>
      </c>
      <c r="P107" s="319" t="s">
        <v>675</v>
      </c>
    </row>
    <row r="108" spans="1:16" ht="22.5" x14ac:dyDescent="0.2">
      <c r="A108" s="10"/>
      <c r="B108" s="150" t="s">
        <v>100</v>
      </c>
      <c r="C108" s="91" t="s">
        <v>288</v>
      </c>
      <c r="D108" s="92"/>
      <c r="E108" s="52">
        <f>SUM(E109:E114)</f>
        <v>5700</v>
      </c>
      <c r="F108" s="52">
        <f>D108+E108</f>
        <v>5700</v>
      </c>
      <c r="G108" s="234">
        <f>SUM(G109:G114)</f>
        <v>0</v>
      </c>
      <c r="H108" s="235">
        <f>F108+G108</f>
        <v>5700</v>
      </c>
      <c r="I108" s="234">
        <f>SUM(I109:I114)</f>
        <v>0</v>
      </c>
      <c r="J108" s="235">
        <f>H108+I108</f>
        <v>5700</v>
      </c>
      <c r="K108" s="109">
        <f>SUM(K109:K114)</f>
        <v>3314</v>
      </c>
      <c r="L108" s="235">
        <f>J108+K108</f>
        <v>9014</v>
      </c>
      <c r="M108" s="109">
        <f>SUM(M109:M114)</f>
        <v>0</v>
      </c>
      <c r="N108" s="235">
        <f>L108+M108</f>
        <v>9014</v>
      </c>
      <c r="O108" s="52">
        <f>SUM(O109:O114)</f>
        <v>16665</v>
      </c>
      <c r="P108" s="301">
        <f>O108/N108*100</f>
        <v>184.87907699134681</v>
      </c>
    </row>
    <row r="109" spans="1:16" ht="12.75" x14ac:dyDescent="0.2">
      <c r="A109" s="4">
        <v>111</v>
      </c>
      <c r="B109" s="152" t="s">
        <v>265</v>
      </c>
      <c r="C109" s="4" t="s">
        <v>266</v>
      </c>
      <c r="D109" s="67"/>
      <c r="E109" s="44"/>
      <c r="F109" s="42">
        <f t="shared" ref="F109:F112" si="46">D109+E109</f>
        <v>0</v>
      </c>
      <c r="G109" s="228">
        <v>0</v>
      </c>
      <c r="H109" s="232">
        <f t="shared" ref="H109:H114" si="47">F109+G109</f>
        <v>0</v>
      </c>
      <c r="I109" s="228">
        <v>0</v>
      </c>
      <c r="J109" s="232">
        <f t="shared" ref="J109:J114" si="48">H109+I109</f>
        <v>0</v>
      </c>
      <c r="K109" s="44">
        <v>0</v>
      </c>
      <c r="L109" s="232">
        <f t="shared" ref="L109:L114" si="49">J109+K109</f>
        <v>0</v>
      </c>
      <c r="M109" s="44">
        <v>0</v>
      </c>
      <c r="N109" s="232">
        <f t="shared" ref="N109:N114" si="50">L109+M109</f>
        <v>0</v>
      </c>
      <c r="O109" s="44">
        <v>428</v>
      </c>
      <c r="P109" s="300">
        <v>0</v>
      </c>
    </row>
    <row r="110" spans="1:16" ht="12.75" x14ac:dyDescent="0.2">
      <c r="A110" s="4">
        <v>111</v>
      </c>
      <c r="B110" s="152">
        <v>633</v>
      </c>
      <c r="C110" s="4" t="s">
        <v>67</v>
      </c>
      <c r="D110" s="67"/>
      <c r="E110" s="44"/>
      <c r="F110" s="42">
        <f t="shared" si="46"/>
        <v>0</v>
      </c>
      <c r="G110" s="228">
        <v>0</v>
      </c>
      <c r="H110" s="232">
        <f t="shared" si="47"/>
        <v>0</v>
      </c>
      <c r="I110" s="228">
        <v>0</v>
      </c>
      <c r="J110" s="232">
        <f t="shared" si="48"/>
        <v>0</v>
      </c>
      <c r="K110" s="44">
        <v>0</v>
      </c>
      <c r="L110" s="232">
        <f t="shared" si="49"/>
        <v>0</v>
      </c>
      <c r="M110" s="44">
        <v>0</v>
      </c>
      <c r="N110" s="232">
        <f t="shared" si="50"/>
        <v>0</v>
      </c>
      <c r="O110" s="44"/>
      <c r="P110" s="300">
        <v>0</v>
      </c>
    </row>
    <row r="111" spans="1:16" ht="12.75" x14ac:dyDescent="0.2">
      <c r="A111" s="4">
        <v>111</v>
      </c>
      <c r="B111" s="152">
        <v>637004</v>
      </c>
      <c r="C111" s="4" t="s">
        <v>103</v>
      </c>
      <c r="D111" s="67"/>
      <c r="E111" s="42">
        <v>5700</v>
      </c>
      <c r="F111" s="42">
        <f t="shared" si="46"/>
        <v>5700</v>
      </c>
      <c r="G111" s="228">
        <v>0</v>
      </c>
      <c r="H111" s="232">
        <f t="shared" si="47"/>
        <v>5700</v>
      </c>
      <c r="I111" s="228">
        <v>0</v>
      </c>
      <c r="J111" s="232">
        <f t="shared" si="48"/>
        <v>5700</v>
      </c>
      <c r="K111" s="44">
        <v>3314</v>
      </c>
      <c r="L111" s="232">
        <f t="shared" si="49"/>
        <v>9014</v>
      </c>
      <c r="M111" s="44">
        <v>0</v>
      </c>
      <c r="N111" s="232">
        <f t="shared" si="50"/>
        <v>9014</v>
      </c>
      <c r="O111" s="44">
        <v>16237</v>
      </c>
      <c r="P111" s="300">
        <f t="shared" ref="P111:P113" si="51">O111/N111*100</f>
        <v>180.13090747725761</v>
      </c>
    </row>
    <row r="112" spans="1:16" ht="12.75" x14ac:dyDescent="0.2">
      <c r="A112" s="4">
        <v>111</v>
      </c>
      <c r="B112" s="152">
        <v>637027</v>
      </c>
      <c r="C112" s="4" t="s">
        <v>255</v>
      </c>
      <c r="D112" s="67"/>
      <c r="E112" s="44"/>
      <c r="F112" s="42">
        <f t="shared" si="46"/>
        <v>0</v>
      </c>
      <c r="G112" s="228">
        <v>0</v>
      </c>
      <c r="H112" s="232">
        <f t="shared" si="47"/>
        <v>0</v>
      </c>
      <c r="I112" s="228">
        <v>0</v>
      </c>
      <c r="J112" s="232">
        <f t="shared" si="48"/>
        <v>0</v>
      </c>
      <c r="K112" s="44">
        <v>0</v>
      </c>
      <c r="L112" s="232">
        <f t="shared" si="49"/>
        <v>0</v>
      </c>
      <c r="M112" s="44">
        <v>0</v>
      </c>
      <c r="N112" s="232">
        <f t="shared" si="50"/>
        <v>0</v>
      </c>
      <c r="O112" s="44"/>
      <c r="P112" s="300"/>
    </row>
    <row r="113" spans="1:16" ht="12.75" hidden="1" x14ac:dyDescent="0.2">
      <c r="A113" s="4"/>
      <c r="B113" s="152"/>
      <c r="C113" s="4" t="s">
        <v>486</v>
      </c>
      <c r="D113" s="67"/>
      <c r="E113" s="44"/>
      <c r="F113" s="44"/>
      <c r="G113" s="228">
        <v>0</v>
      </c>
      <c r="H113" s="232">
        <f t="shared" si="47"/>
        <v>0</v>
      </c>
      <c r="I113" s="228">
        <v>0</v>
      </c>
      <c r="J113" s="232">
        <f t="shared" si="48"/>
        <v>0</v>
      </c>
      <c r="K113" s="48">
        <v>0</v>
      </c>
      <c r="L113" s="232">
        <f t="shared" si="49"/>
        <v>0</v>
      </c>
      <c r="M113" s="48">
        <v>0</v>
      </c>
      <c r="N113" s="232">
        <f t="shared" si="50"/>
        <v>0</v>
      </c>
      <c r="O113" s="44"/>
      <c r="P113" s="300" t="e">
        <f t="shared" si="51"/>
        <v>#DIV/0!</v>
      </c>
    </row>
    <row r="114" spans="1:16" ht="12.75" x14ac:dyDescent="0.2">
      <c r="A114" s="4">
        <v>111</v>
      </c>
      <c r="B114" s="152">
        <v>630</v>
      </c>
      <c r="C114" s="4" t="s">
        <v>425</v>
      </c>
      <c r="D114" s="67"/>
      <c r="E114" s="44"/>
      <c r="F114" s="44"/>
      <c r="G114" s="228">
        <v>0</v>
      </c>
      <c r="H114" s="232">
        <f t="shared" si="47"/>
        <v>0</v>
      </c>
      <c r="I114" s="228">
        <v>0</v>
      </c>
      <c r="J114" s="232">
        <f t="shared" si="48"/>
        <v>0</v>
      </c>
      <c r="K114" s="48">
        <v>0</v>
      </c>
      <c r="L114" s="232">
        <f t="shared" si="49"/>
        <v>0</v>
      </c>
      <c r="M114" s="48">
        <v>0</v>
      </c>
      <c r="N114" s="232">
        <f t="shared" si="50"/>
        <v>0</v>
      </c>
      <c r="O114" s="44"/>
      <c r="P114" s="300"/>
    </row>
    <row r="115" spans="1:16" ht="13.5" thickBot="1" x14ac:dyDescent="0.25">
      <c r="A115" s="6"/>
      <c r="B115" s="149"/>
      <c r="C115" s="6"/>
      <c r="D115" s="51"/>
      <c r="E115" s="51"/>
      <c r="F115" s="51"/>
      <c r="O115" s="51"/>
      <c r="P115" s="51"/>
    </row>
    <row r="116" spans="1:16" s="143" customFormat="1" ht="30" customHeight="1" x14ac:dyDescent="0.2">
      <c r="A116" s="142"/>
      <c r="B116" s="335" t="s">
        <v>43</v>
      </c>
      <c r="C116" s="335"/>
      <c r="D116" s="64" t="s">
        <v>571</v>
      </c>
      <c r="E116" s="137" t="s">
        <v>574</v>
      </c>
      <c r="F116" s="137" t="s">
        <v>575</v>
      </c>
      <c r="G116" s="137" t="s">
        <v>588</v>
      </c>
      <c r="H116" s="137" t="s">
        <v>589</v>
      </c>
      <c r="I116" s="137" t="s">
        <v>597</v>
      </c>
      <c r="J116" s="137" t="s">
        <v>598</v>
      </c>
      <c r="K116" s="137" t="s">
        <v>621</v>
      </c>
      <c r="L116" s="137" t="s">
        <v>620</v>
      </c>
      <c r="M116" s="273" t="s">
        <v>662</v>
      </c>
      <c r="N116" s="137" t="s">
        <v>663</v>
      </c>
      <c r="O116" s="273" t="s">
        <v>674</v>
      </c>
      <c r="P116" s="319" t="s">
        <v>675</v>
      </c>
    </row>
    <row r="117" spans="1:16" ht="12.75" x14ac:dyDescent="0.2">
      <c r="A117" s="5"/>
      <c r="B117" s="147" t="s">
        <v>104</v>
      </c>
      <c r="C117" s="82" t="s">
        <v>105</v>
      </c>
      <c r="D117" s="52">
        <f t="shared" ref="D117:M117" si="52">SUM(D118)</f>
        <v>7400</v>
      </c>
      <c r="E117" s="52">
        <f t="shared" si="52"/>
        <v>10500</v>
      </c>
      <c r="F117" s="52">
        <f>D117+E117</f>
        <v>17900</v>
      </c>
      <c r="G117" s="52">
        <f t="shared" si="52"/>
        <v>0</v>
      </c>
      <c r="H117" s="109">
        <f>F117+G117</f>
        <v>17900</v>
      </c>
      <c r="I117" s="52">
        <f t="shared" si="52"/>
        <v>10000</v>
      </c>
      <c r="J117" s="109">
        <f>H117+I117</f>
        <v>27900</v>
      </c>
      <c r="K117" s="52">
        <f t="shared" si="52"/>
        <v>20000</v>
      </c>
      <c r="L117" s="109">
        <f>J117+K117</f>
        <v>47900</v>
      </c>
      <c r="M117" s="52">
        <f t="shared" si="52"/>
        <v>0</v>
      </c>
      <c r="N117" s="109">
        <f>L117+M117</f>
        <v>47900</v>
      </c>
      <c r="O117" s="52">
        <f>SUM(O118)</f>
        <v>51625</v>
      </c>
      <c r="P117" s="301">
        <f>O117/N117*100</f>
        <v>107.77661795407099</v>
      </c>
    </row>
    <row r="118" spans="1:16" ht="12.75" x14ac:dyDescent="0.2">
      <c r="A118" s="11">
        <v>41</v>
      </c>
      <c r="B118" s="156">
        <v>651</v>
      </c>
      <c r="C118" s="11" t="s">
        <v>106</v>
      </c>
      <c r="D118" s="77">
        <f t="shared" ref="D118:E118" si="53">SUM(D119:D122)</f>
        <v>7400</v>
      </c>
      <c r="E118" s="78">
        <f t="shared" si="53"/>
        <v>10500</v>
      </c>
      <c r="F118" s="41">
        <f t="shared" ref="F118:F121" si="54">D118+E118</f>
        <v>17900</v>
      </c>
      <c r="G118" s="78">
        <f t="shared" ref="G118:I118" si="55">SUM(G119:G122)</f>
        <v>0</v>
      </c>
      <c r="H118" s="46">
        <f t="shared" ref="H118:H122" si="56">F118+G118</f>
        <v>17900</v>
      </c>
      <c r="I118" s="78">
        <f t="shared" si="55"/>
        <v>10000</v>
      </c>
      <c r="J118" s="43">
        <f t="shared" ref="J118:J122" si="57">H118+I118</f>
        <v>27900</v>
      </c>
      <c r="K118" s="78">
        <f t="shared" ref="K118:M118" si="58">SUM(K119:K122)</f>
        <v>20000</v>
      </c>
      <c r="L118" s="46">
        <f t="shared" ref="L118:L122" si="59">J118+K118</f>
        <v>47900</v>
      </c>
      <c r="M118" s="78">
        <f t="shared" si="58"/>
        <v>0</v>
      </c>
      <c r="N118" s="46">
        <f t="shared" ref="N118:N122" si="60">L118+M118</f>
        <v>47900</v>
      </c>
      <c r="O118" s="49">
        <f>SUM(O119:O122)</f>
        <v>51625</v>
      </c>
      <c r="P118" s="315">
        <f t="shared" ref="P118:P121" si="61">O118/N118*100</f>
        <v>107.77661795407099</v>
      </c>
    </row>
    <row r="119" spans="1:16" ht="12.75" x14ac:dyDescent="0.2">
      <c r="A119" s="4">
        <v>41</v>
      </c>
      <c r="B119" s="152">
        <v>651002</v>
      </c>
      <c r="C119" s="4" t="s">
        <v>681</v>
      </c>
      <c r="D119" s="66">
        <v>1400</v>
      </c>
      <c r="E119" s="42">
        <v>6000</v>
      </c>
      <c r="F119" s="42">
        <f t="shared" si="54"/>
        <v>7400</v>
      </c>
      <c r="G119" s="42">
        <v>0</v>
      </c>
      <c r="H119" s="43">
        <f t="shared" si="56"/>
        <v>7400</v>
      </c>
      <c r="I119" s="42">
        <v>0</v>
      </c>
      <c r="J119" s="43">
        <f t="shared" si="57"/>
        <v>7400</v>
      </c>
      <c r="K119" s="42">
        <v>0</v>
      </c>
      <c r="L119" s="43">
        <f t="shared" si="59"/>
        <v>7400</v>
      </c>
      <c r="M119" s="42">
        <v>0</v>
      </c>
      <c r="N119" s="43">
        <f t="shared" si="60"/>
        <v>7400</v>
      </c>
      <c r="O119" s="44">
        <v>7457</v>
      </c>
      <c r="P119" s="300">
        <f t="shared" si="61"/>
        <v>100.77027027027027</v>
      </c>
    </row>
    <row r="120" spans="1:16" ht="12.75" x14ac:dyDescent="0.2">
      <c r="A120" s="4">
        <v>41</v>
      </c>
      <c r="B120" s="152">
        <v>651002</v>
      </c>
      <c r="C120" s="4" t="s">
        <v>682</v>
      </c>
      <c r="D120" s="66">
        <v>1500</v>
      </c>
      <c r="E120" s="42">
        <v>4500</v>
      </c>
      <c r="F120" s="42">
        <f t="shared" si="54"/>
        <v>6000</v>
      </c>
      <c r="G120" s="42">
        <v>0</v>
      </c>
      <c r="H120" s="43">
        <f t="shared" si="56"/>
        <v>6000</v>
      </c>
      <c r="I120" s="42">
        <v>10000</v>
      </c>
      <c r="J120" s="43">
        <f t="shared" si="57"/>
        <v>16000</v>
      </c>
      <c r="K120" s="42">
        <v>20000</v>
      </c>
      <c r="L120" s="43">
        <f t="shared" si="59"/>
        <v>36000</v>
      </c>
      <c r="M120" s="42">
        <v>0</v>
      </c>
      <c r="N120" s="43">
        <f t="shared" si="60"/>
        <v>36000</v>
      </c>
      <c r="O120" s="44">
        <v>34339</v>
      </c>
      <c r="P120" s="300">
        <f t="shared" si="61"/>
        <v>95.38611111111112</v>
      </c>
    </row>
    <row r="121" spans="1:16" ht="12.75" x14ac:dyDescent="0.2">
      <c r="A121" s="4">
        <v>41</v>
      </c>
      <c r="B121" s="152">
        <v>651002</v>
      </c>
      <c r="C121" s="4" t="s">
        <v>487</v>
      </c>
      <c r="D121" s="80">
        <v>4500</v>
      </c>
      <c r="E121" s="44">
        <v>0</v>
      </c>
      <c r="F121" s="42">
        <f t="shared" si="54"/>
        <v>4500</v>
      </c>
      <c r="G121" s="44">
        <v>0</v>
      </c>
      <c r="H121" s="43">
        <f t="shared" si="56"/>
        <v>4500</v>
      </c>
      <c r="I121" s="44">
        <v>0</v>
      </c>
      <c r="J121" s="43">
        <f t="shared" si="57"/>
        <v>4500</v>
      </c>
      <c r="K121" s="44">
        <v>0</v>
      </c>
      <c r="L121" s="43">
        <f t="shared" si="59"/>
        <v>4500</v>
      </c>
      <c r="M121" s="44">
        <v>0</v>
      </c>
      <c r="N121" s="43">
        <f t="shared" si="60"/>
        <v>4500</v>
      </c>
      <c r="O121" s="44">
        <v>9829</v>
      </c>
      <c r="P121" s="300">
        <f t="shared" si="61"/>
        <v>218.42222222222222</v>
      </c>
    </row>
    <row r="122" spans="1:16" ht="12.75" x14ac:dyDescent="0.2">
      <c r="A122" s="4">
        <v>41</v>
      </c>
      <c r="B122" s="152">
        <v>653002</v>
      </c>
      <c r="C122" s="4" t="s">
        <v>488</v>
      </c>
      <c r="D122" s="45"/>
      <c r="E122" s="45"/>
      <c r="F122" s="42"/>
      <c r="G122" s="45"/>
      <c r="H122" s="43">
        <f t="shared" si="56"/>
        <v>0</v>
      </c>
      <c r="I122" s="45"/>
      <c r="J122" s="43">
        <f t="shared" si="57"/>
        <v>0</v>
      </c>
      <c r="K122" s="45"/>
      <c r="L122" s="43">
        <f t="shared" si="59"/>
        <v>0</v>
      </c>
      <c r="M122" s="45"/>
      <c r="N122" s="43">
        <f t="shared" si="60"/>
        <v>0</v>
      </c>
      <c r="O122" s="44"/>
      <c r="P122" s="300"/>
    </row>
    <row r="123" spans="1:16" ht="13.5" thickBot="1" x14ac:dyDescent="0.25">
      <c r="A123" s="6"/>
      <c r="B123" s="149"/>
      <c r="C123" s="6"/>
      <c r="D123" s="51"/>
      <c r="E123" s="51"/>
      <c r="F123" s="51"/>
    </row>
    <row r="124" spans="1:16" s="143" customFormat="1" ht="30" customHeight="1" x14ac:dyDescent="0.2">
      <c r="A124" s="142"/>
      <c r="B124" s="335" t="s">
        <v>43</v>
      </c>
      <c r="C124" s="335"/>
      <c r="D124" s="64" t="s">
        <v>571</v>
      </c>
      <c r="E124" s="137" t="s">
        <v>574</v>
      </c>
      <c r="F124" s="137" t="s">
        <v>575</v>
      </c>
      <c r="G124" s="137" t="s">
        <v>588</v>
      </c>
      <c r="H124" s="137" t="s">
        <v>589</v>
      </c>
      <c r="I124" s="137" t="s">
        <v>597</v>
      </c>
      <c r="J124" s="137" t="s">
        <v>598</v>
      </c>
      <c r="K124" s="137" t="s">
        <v>621</v>
      </c>
      <c r="L124" s="137" t="s">
        <v>620</v>
      </c>
      <c r="M124" s="273" t="s">
        <v>662</v>
      </c>
      <c r="N124" s="137" t="s">
        <v>663</v>
      </c>
      <c r="O124" s="273" t="s">
        <v>674</v>
      </c>
      <c r="P124" s="319" t="s">
        <v>675</v>
      </c>
    </row>
    <row r="125" spans="1:16" ht="22.5" x14ac:dyDescent="0.2">
      <c r="A125" s="10"/>
      <c r="B125" s="150" t="s">
        <v>107</v>
      </c>
      <c r="C125" s="91" t="s">
        <v>289</v>
      </c>
      <c r="D125" s="56">
        <f t="shared" ref="D125:M125" si="62">SUM(D126)</f>
        <v>46000</v>
      </c>
      <c r="E125" s="56">
        <f t="shared" si="62"/>
        <v>0</v>
      </c>
      <c r="F125" s="56">
        <f>D125+E125</f>
        <v>46000</v>
      </c>
      <c r="G125" s="56">
        <f t="shared" si="62"/>
        <v>0</v>
      </c>
      <c r="H125" s="109">
        <f>F125+G125</f>
        <v>46000</v>
      </c>
      <c r="I125" s="56">
        <f t="shared" si="62"/>
        <v>25000</v>
      </c>
      <c r="J125" s="109">
        <f>H125+I125</f>
        <v>71000</v>
      </c>
      <c r="K125" s="56">
        <f t="shared" si="62"/>
        <v>3000</v>
      </c>
      <c r="L125" s="109">
        <f>J125+K125</f>
        <v>74000</v>
      </c>
      <c r="M125" s="56">
        <f t="shared" si="62"/>
        <v>0</v>
      </c>
      <c r="N125" s="109">
        <f>L125+M125</f>
        <v>74000</v>
      </c>
      <c r="O125" s="52">
        <f>SUM(O126)</f>
        <v>72877</v>
      </c>
      <c r="P125" s="301">
        <f>O125/N125*100</f>
        <v>98.482432432432432</v>
      </c>
    </row>
    <row r="126" spans="1:16" ht="12.75" x14ac:dyDescent="0.2">
      <c r="A126" s="5">
        <v>41</v>
      </c>
      <c r="B126" s="147">
        <v>642</v>
      </c>
      <c r="C126" s="82" t="s">
        <v>108</v>
      </c>
      <c r="D126" s="56">
        <f>SUM(D127:D130)</f>
        <v>46000</v>
      </c>
      <c r="E126" s="56">
        <f>SUM(E127:E130)</f>
        <v>0</v>
      </c>
      <c r="F126" s="56">
        <f t="shared" ref="F126:F138" si="63">D126+E126</f>
        <v>46000</v>
      </c>
      <c r="G126" s="56">
        <f>SUM(G127:G130)</f>
        <v>0</v>
      </c>
      <c r="H126" s="109">
        <f t="shared" ref="H126:H138" si="64">F126+G126</f>
        <v>46000</v>
      </c>
      <c r="I126" s="56">
        <f>SUM(I127:I130)</f>
        <v>25000</v>
      </c>
      <c r="J126" s="109">
        <f t="shared" ref="J126:J138" si="65">H126+I126</f>
        <v>71000</v>
      </c>
      <c r="K126" s="56">
        <f>SUM(K127:K130)</f>
        <v>3000</v>
      </c>
      <c r="L126" s="109">
        <f t="shared" ref="L126:L138" si="66">J126+K126</f>
        <v>74000</v>
      </c>
      <c r="M126" s="56">
        <f>SUM(M127:M130)</f>
        <v>0</v>
      </c>
      <c r="N126" s="109">
        <f t="shared" ref="N126:N138" si="67">L126+M126</f>
        <v>74000</v>
      </c>
      <c r="O126" s="52">
        <f>SUM(O127:O131)</f>
        <v>72877</v>
      </c>
      <c r="P126" s="301">
        <f t="shared" ref="P126:P136" si="68">O126/N126*100</f>
        <v>98.482432432432432</v>
      </c>
    </row>
    <row r="127" spans="1:16" ht="12.75" x14ac:dyDescent="0.2">
      <c r="A127" s="4">
        <v>41</v>
      </c>
      <c r="B127" s="152">
        <v>642001</v>
      </c>
      <c r="C127" s="4" t="s">
        <v>284</v>
      </c>
      <c r="D127" s="80">
        <v>35000</v>
      </c>
      <c r="E127" s="79">
        <v>0</v>
      </c>
      <c r="F127" s="78">
        <f t="shared" si="63"/>
        <v>35000</v>
      </c>
      <c r="G127" s="79">
        <v>0</v>
      </c>
      <c r="H127" s="43">
        <f t="shared" si="64"/>
        <v>35000</v>
      </c>
      <c r="I127" s="79">
        <v>0</v>
      </c>
      <c r="J127" s="43">
        <f t="shared" si="65"/>
        <v>35000</v>
      </c>
      <c r="K127" s="79">
        <v>0</v>
      </c>
      <c r="L127" s="43">
        <f t="shared" si="66"/>
        <v>35000</v>
      </c>
      <c r="M127" s="79">
        <v>0</v>
      </c>
      <c r="N127" s="43">
        <f t="shared" si="67"/>
        <v>35000</v>
      </c>
      <c r="O127" s="44">
        <v>35000</v>
      </c>
      <c r="P127" s="300">
        <f t="shared" si="68"/>
        <v>100</v>
      </c>
    </row>
    <row r="128" spans="1:16" ht="12.75" x14ac:dyDescent="0.2">
      <c r="A128" s="4">
        <v>41</v>
      </c>
      <c r="B128" s="152">
        <v>642001</v>
      </c>
      <c r="C128" s="4" t="s">
        <v>603</v>
      </c>
      <c r="D128" s="80">
        <v>0</v>
      </c>
      <c r="E128" s="79">
        <v>0</v>
      </c>
      <c r="F128" s="78">
        <f t="shared" si="63"/>
        <v>0</v>
      </c>
      <c r="G128" s="79">
        <v>0</v>
      </c>
      <c r="H128" s="43">
        <f t="shared" si="64"/>
        <v>0</v>
      </c>
      <c r="I128" s="79">
        <v>25000</v>
      </c>
      <c r="J128" s="43">
        <f t="shared" si="65"/>
        <v>25000</v>
      </c>
      <c r="K128" s="79">
        <v>0</v>
      </c>
      <c r="L128" s="43">
        <f t="shared" si="66"/>
        <v>25000</v>
      </c>
      <c r="M128" s="79">
        <v>0</v>
      </c>
      <c r="N128" s="43">
        <f t="shared" si="67"/>
        <v>25000</v>
      </c>
      <c r="O128" s="44">
        <v>25000</v>
      </c>
      <c r="P128" s="300">
        <f t="shared" si="68"/>
        <v>100</v>
      </c>
    </row>
    <row r="129" spans="1:16" ht="12.75" x14ac:dyDescent="0.2">
      <c r="A129" s="4">
        <v>41</v>
      </c>
      <c r="B129" s="152">
        <v>642001</v>
      </c>
      <c r="C129" s="4" t="s">
        <v>376</v>
      </c>
      <c r="D129" s="80">
        <v>0</v>
      </c>
      <c r="E129" s="79">
        <v>0</v>
      </c>
      <c r="F129" s="78">
        <f t="shared" si="63"/>
        <v>0</v>
      </c>
      <c r="G129" s="79">
        <v>0</v>
      </c>
      <c r="H129" s="43">
        <f t="shared" si="64"/>
        <v>0</v>
      </c>
      <c r="I129" s="79">
        <v>0</v>
      </c>
      <c r="J129" s="43">
        <f t="shared" si="65"/>
        <v>0</v>
      </c>
      <c r="K129" s="79">
        <v>0</v>
      </c>
      <c r="L129" s="43">
        <f t="shared" si="66"/>
        <v>0</v>
      </c>
      <c r="M129" s="79">
        <v>0</v>
      </c>
      <c r="N129" s="43">
        <f t="shared" si="67"/>
        <v>0</v>
      </c>
      <c r="O129" s="44"/>
      <c r="P129" s="300">
        <v>0</v>
      </c>
    </row>
    <row r="130" spans="1:16" ht="12.75" x14ac:dyDescent="0.2">
      <c r="A130" s="4">
        <v>41</v>
      </c>
      <c r="B130" s="152">
        <v>642006</v>
      </c>
      <c r="C130" s="4" t="s">
        <v>109</v>
      </c>
      <c r="D130" s="80">
        <v>11000</v>
      </c>
      <c r="E130" s="79">
        <v>0</v>
      </c>
      <c r="F130" s="84">
        <f t="shared" si="63"/>
        <v>11000</v>
      </c>
      <c r="G130" s="79">
        <v>0</v>
      </c>
      <c r="H130" s="43">
        <f t="shared" si="64"/>
        <v>11000</v>
      </c>
      <c r="I130" s="79">
        <v>0</v>
      </c>
      <c r="J130" s="43">
        <f t="shared" si="65"/>
        <v>11000</v>
      </c>
      <c r="K130" s="79">
        <v>3000</v>
      </c>
      <c r="L130" s="43">
        <f t="shared" si="66"/>
        <v>14000</v>
      </c>
      <c r="M130" s="79">
        <v>0</v>
      </c>
      <c r="N130" s="43">
        <f t="shared" si="67"/>
        <v>14000</v>
      </c>
      <c r="O130" s="44">
        <v>12877</v>
      </c>
      <c r="P130" s="300">
        <f t="shared" si="68"/>
        <v>91.978571428571428</v>
      </c>
    </row>
    <row r="131" spans="1:16" ht="12.75" x14ac:dyDescent="0.2">
      <c r="A131" s="4"/>
      <c r="B131" s="152"/>
      <c r="C131" s="4"/>
      <c r="D131" s="80"/>
      <c r="E131" s="79"/>
      <c r="F131" s="78">
        <f t="shared" si="63"/>
        <v>0</v>
      </c>
      <c r="G131" s="79"/>
      <c r="H131" s="43">
        <f t="shared" si="64"/>
        <v>0</v>
      </c>
      <c r="I131" s="79"/>
      <c r="J131" s="43">
        <f t="shared" si="65"/>
        <v>0</v>
      </c>
      <c r="K131" s="79"/>
      <c r="L131" s="43">
        <f t="shared" si="66"/>
        <v>0</v>
      </c>
      <c r="M131" s="79"/>
      <c r="N131" s="43">
        <f t="shared" si="67"/>
        <v>0</v>
      </c>
      <c r="O131" s="44"/>
      <c r="P131" s="300"/>
    </row>
    <row r="132" spans="1:16" ht="12.75" x14ac:dyDescent="0.2">
      <c r="A132" s="134"/>
      <c r="B132" s="157" t="s">
        <v>431</v>
      </c>
      <c r="C132" s="134" t="s">
        <v>432</v>
      </c>
      <c r="D132" s="138"/>
      <c r="E132" s="98">
        <f>SUM(E133:E138)</f>
        <v>2000</v>
      </c>
      <c r="F132" s="93">
        <f t="shared" si="63"/>
        <v>2000</v>
      </c>
      <c r="G132" s="98">
        <f>SUM(G133:G138)</f>
        <v>0</v>
      </c>
      <c r="H132" s="109">
        <f t="shared" si="64"/>
        <v>2000</v>
      </c>
      <c r="I132" s="98">
        <f>SUM(I133:I138)</f>
        <v>59000</v>
      </c>
      <c r="J132" s="109">
        <f t="shared" si="65"/>
        <v>61000</v>
      </c>
      <c r="K132" s="98">
        <f>SUM(K133:K138)</f>
        <v>-39000</v>
      </c>
      <c r="L132" s="109">
        <f t="shared" si="66"/>
        <v>22000</v>
      </c>
      <c r="M132" s="98">
        <f>SUM(M133:M138)</f>
        <v>0</v>
      </c>
      <c r="N132" s="109">
        <f t="shared" si="67"/>
        <v>22000</v>
      </c>
      <c r="O132" s="52">
        <f>SUM(O133:O138)</f>
        <v>20251</v>
      </c>
      <c r="P132" s="301">
        <f t="shared" si="68"/>
        <v>92.05</v>
      </c>
    </row>
    <row r="133" spans="1:16" ht="12.75" x14ac:dyDescent="0.2">
      <c r="A133" s="135">
        <v>111</v>
      </c>
      <c r="B133" s="158">
        <v>630</v>
      </c>
      <c r="C133" s="136" t="s">
        <v>250</v>
      </c>
      <c r="D133" s="138"/>
      <c r="E133" s="94"/>
      <c r="F133" s="78">
        <f t="shared" si="63"/>
        <v>0</v>
      </c>
      <c r="G133" s="94"/>
      <c r="H133" s="43">
        <f t="shared" si="64"/>
        <v>0</v>
      </c>
      <c r="I133" s="94"/>
      <c r="J133" s="43">
        <f t="shared" si="65"/>
        <v>0</v>
      </c>
      <c r="K133" s="94"/>
      <c r="L133" s="43">
        <f t="shared" si="66"/>
        <v>0</v>
      </c>
      <c r="M133" s="94"/>
      <c r="N133" s="43">
        <f t="shared" si="67"/>
        <v>0</v>
      </c>
      <c r="O133" s="44"/>
      <c r="P133" s="48">
        <v>0</v>
      </c>
    </row>
    <row r="134" spans="1:16" ht="12.75" x14ac:dyDescent="0.2">
      <c r="A134" s="135"/>
      <c r="B134" s="159">
        <v>633006</v>
      </c>
      <c r="C134" s="135" t="s">
        <v>70</v>
      </c>
      <c r="D134" s="80"/>
      <c r="E134" s="79">
        <v>2000</v>
      </c>
      <c r="F134" s="84">
        <f t="shared" si="63"/>
        <v>2000</v>
      </c>
      <c r="G134" s="79">
        <v>0</v>
      </c>
      <c r="H134" s="43">
        <f t="shared" si="64"/>
        <v>2000</v>
      </c>
      <c r="I134" s="79">
        <v>0</v>
      </c>
      <c r="J134" s="43">
        <f t="shared" si="65"/>
        <v>2000</v>
      </c>
      <c r="K134" s="79">
        <v>0</v>
      </c>
      <c r="L134" s="43">
        <f t="shared" si="66"/>
        <v>2000</v>
      </c>
      <c r="M134" s="79">
        <v>0</v>
      </c>
      <c r="N134" s="43">
        <f t="shared" si="67"/>
        <v>2000</v>
      </c>
      <c r="O134" s="44">
        <v>265</v>
      </c>
      <c r="P134" s="300">
        <f t="shared" si="68"/>
        <v>13.25</v>
      </c>
    </row>
    <row r="135" spans="1:16" ht="12.75" x14ac:dyDescent="0.2">
      <c r="A135" s="135"/>
      <c r="B135" s="159">
        <v>633007</v>
      </c>
      <c r="C135" s="135" t="s">
        <v>433</v>
      </c>
      <c r="D135" s="80"/>
      <c r="E135" s="79"/>
      <c r="F135" s="78">
        <f t="shared" si="63"/>
        <v>0</v>
      </c>
      <c r="G135" s="79"/>
      <c r="H135" s="43">
        <f t="shared" si="64"/>
        <v>0</v>
      </c>
      <c r="I135" s="79"/>
      <c r="J135" s="43">
        <f t="shared" si="65"/>
        <v>0</v>
      </c>
      <c r="K135" s="79"/>
      <c r="L135" s="43">
        <f t="shared" si="66"/>
        <v>0</v>
      </c>
      <c r="M135" s="79"/>
      <c r="N135" s="43">
        <f t="shared" si="67"/>
        <v>0</v>
      </c>
      <c r="O135" s="44"/>
      <c r="P135" s="300">
        <v>0</v>
      </c>
    </row>
    <row r="136" spans="1:16" ht="12.75" x14ac:dyDescent="0.2">
      <c r="A136" s="135"/>
      <c r="B136" s="159">
        <v>637004</v>
      </c>
      <c r="C136" s="135" t="s">
        <v>152</v>
      </c>
      <c r="D136" s="80"/>
      <c r="E136" s="79"/>
      <c r="F136" s="78">
        <f t="shared" si="63"/>
        <v>0</v>
      </c>
      <c r="G136" s="79"/>
      <c r="H136" s="43">
        <f t="shared" si="64"/>
        <v>0</v>
      </c>
      <c r="I136" s="79">
        <v>59000</v>
      </c>
      <c r="J136" s="43">
        <f t="shared" si="65"/>
        <v>59000</v>
      </c>
      <c r="K136" s="79">
        <v>-39000</v>
      </c>
      <c r="L136" s="43">
        <f t="shared" si="66"/>
        <v>20000</v>
      </c>
      <c r="M136" s="79">
        <v>0</v>
      </c>
      <c r="N136" s="43">
        <f t="shared" si="67"/>
        <v>20000</v>
      </c>
      <c r="O136" s="44">
        <v>19986</v>
      </c>
      <c r="P136" s="300">
        <f t="shared" si="68"/>
        <v>99.929999999999993</v>
      </c>
    </row>
    <row r="137" spans="1:16" ht="12.75" x14ac:dyDescent="0.2">
      <c r="A137" s="4"/>
      <c r="B137" s="152"/>
      <c r="C137" s="4"/>
      <c r="D137" s="80"/>
      <c r="E137" s="79"/>
      <c r="F137" s="78">
        <f t="shared" si="63"/>
        <v>0</v>
      </c>
      <c r="G137" s="79"/>
      <c r="H137" s="43">
        <f t="shared" si="64"/>
        <v>0</v>
      </c>
      <c r="I137" s="79"/>
      <c r="J137" s="43">
        <f t="shared" si="65"/>
        <v>0</v>
      </c>
      <c r="K137" s="79"/>
      <c r="L137" s="43">
        <f t="shared" si="66"/>
        <v>0</v>
      </c>
      <c r="M137" s="79"/>
      <c r="N137" s="43">
        <f t="shared" si="67"/>
        <v>0</v>
      </c>
      <c r="O137" s="44"/>
      <c r="P137" s="48">
        <v>0</v>
      </c>
    </row>
    <row r="138" spans="1:16" ht="12.75" x14ac:dyDescent="0.2">
      <c r="A138" s="4"/>
      <c r="B138" s="152"/>
      <c r="C138" s="4"/>
      <c r="D138" s="80"/>
      <c r="E138" s="79"/>
      <c r="F138" s="78">
        <f t="shared" si="63"/>
        <v>0</v>
      </c>
      <c r="G138" s="79"/>
      <c r="H138" s="43">
        <f t="shared" si="64"/>
        <v>0</v>
      </c>
      <c r="I138" s="79"/>
      <c r="J138" s="43">
        <f t="shared" si="65"/>
        <v>0</v>
      </c>
      <c r="K138" s="79"/>
      <c r="L138" s="43">
        <f t="shared" si="66"/>
        <v>0</v>
      </c>
      <c r="M138" s="79"/>
      <c r="N138" s="43">
        <f t="shared" si="67"/>
        <v>0</v>
      </c>
      <c r="O138" s="44"/>
      <c r="P138" s="48">
        <v>0</v>
      </c>
    </row>
    <row r="139" spans="1:16" ht="13.5" thickBot="1" x14ac:dyDescent="0.25">
      <c r="A139" s="120"/>
      <c r="B139" s="160"/>
      <c r="C139" s="120"/>
      <c r="D139" s="199"/>
      <c r="E139" s="51"/>
    </row>
    <row r="140" spans="1:16" s="143" customFormat="1" ht="30" customHeight="1" x14ac:dyDescent="0.2">
      <c r="A140" s="142"/>
      <c r="B140" s="335" t="s">
        <v>43</v>
      </c>
      <c r="C140" s="335"/>
      <c r="D140" s="64" t="s">
        <v>571</v>
      </c>
      <c r="E140" s="137" t="s">
        <v>574</v>
      </c>
      <c r="F140" s="137" t="s">
        <v>575</v>
      </c>
      <c r="G140" s="137" t="s">
        <v>588</v>
      </c>
      <c r="H140" s="137" t="s">
        <v>589</v>
      </c>
      <c r="I140" s="137" t="s">
        <v>597</v>
      </c>
      <c r="J140" s="137" t="s">
        <v>598</v>
      </c>
      <c r="K140" s="137" t="s">
        <v>621</v>
      </c>
      <c r="L140" s="137" t="s">
        <v>620</v>
      </c>
      <c r="M140" s="273" t="s">
        <v>662</v>
      </c>
      <c r="N140" s="137" t="s">
        <v>663</v>
      </c>
      <c r="O140" s="273" t="s">
        <v>674</v>
      </c>
      <c r="P140" s="327" t="s">
        <v>675</v>
      </c>
    </row>
    <row r="141" spans="1:16" ht="12.75" x14ac:dyDescent="0.2">
      <c r="A141" s="5"/>
      <c r="B141" s="147" t="s">
        <v>110</v>
      </c>
      <c r="C141" s="82" t="s">
        <v>111</v>
      </c>
      <c r="D141" s="104">
        <f>D142+D195</f>
        <v>625549</v>
      </c>
      <c r="E141" s="104">
        <f>E142+E195</f>
        <v>0</v>
      </c>
      <c r="F141" s="104">
        <f>D141+E141</f>
        <v>625549</v>
      </c>
      <c r="G141" s="104">
        <f>G142+G195</f>
        <v>0</v>
      </c>
      <c r="H141" s="109">
        <f>F141+G141</f>
        <v>625549</v>
      </c>
      <c r="I141" s="104">
        <f>I142+I195</f>
        <v>0</v>
      </c>
      <c r="J141" s="109">
        <f>H141+I141</f>
        <v>625549</v>
      </c>
      <c r="K141" s="99">
        <f>K142+K195</f>
        <v>40485</v>
      </c>
      <c r="L141" s="109">
        <f>J141+K141</f>
        <v>666034</v>
      </c>
      <c r="M141" s="99">
        <f>M142+M195</f>
        <v>0</v>
      </c>
      <c r="N141" s="109">
        <f>L141+M141</f>
        <v>666034</v>
      </c>
      <c r="O141" s="52">
        <f>O142+O195</f>
        <v>654630</v>
      </c>
      <c r="P141" s="301">
        <f>O141/N141*100</f>
        <v>98.287775098568545</v>
      </c>
    </row>
    <row r="142" spans="1:16" ht="12.75" x14ac:dyDescent="0.2">
      <c r="A142" s="5"/>
      <c r="B142" s="147"/>
      <c r="C142" s="82" t="s">
        <v>112</v>
      </c>
      <c r="D142" s="104">
        <f>D143+D152+D161+D192</f>
        <v>513320</v>
      </c>
      <c r="E142" s="104">
        <f>E143+E152+E161+E192</f>
        <v>0</v>
      </c>
      <c r="F142" s="104">
        <f t="shared" ref="F142:F160" si="69">D142+E142</f>
        <v>513320</v>
      </c>
      <c r="G142" s="104">
        <f>G143+G152+G161+G192</f>
        <v>0</v>
      </c>
      <c r="H142" s="109">
        <f t="shared" ref="H142:H205" si="70">F142+G142</f>
        <v>513320</v>
      </c>
      <c r="I142" s="104">
        <f>I143+I152+I161+I192</f>
        <v>0</v>
      </c>
      <c r="J142" s="109">
        <f t="shared" ref="J142:J205" si="71">H142+I142</f>
        <v>513320</v>
      </c>
      <c r="K142" s="99">
        <f>K143+K152+K161+K192</f>
        <v>40485</v>
      </c>
      <c r="L142" s="109">
        <f t="shared" ref="L142:L205" si="72">J142+K142</f>
        <v>553805</v>
      </c>
      <c r="M142" s="99">
        <f>M143+M152+M161+M192</f>
        <v>0</v>
      </c>
      <c r="N142" s="109">
        <f t="shared" ref="N142:N205" si="73">L142+M142</f>
        <v>553805</v>
      </c>
      <c r="O142" s="52">
        <f>O143+O152+O161+O192</f>
        <v>555839</v>
      </c>
      <c r="P142" s="301">
        <f>O142/N142*100</f>
        <v>100.36727729074313</v>
      </c>
    </row>
    <row r="143" spans="1:16" ht="12.75" x14ac:dyDescent="0.2">
      <c r="A143" s="3">
        <v>41</v>
      </c>
      <c r="B143" s="151">
        <v>610</v>
      </c>
      <c r="C143" s="3" t="s">
        <v>489</v>
      </c>
      <c r="D143" s="121">
        <f t="shared" ref="D143" si="74">SUM(D144:D151)</f>
        <v>348078</v>
      </c>
      <c r="E143" s="95">
        <f>SUM(E144:E151)</f>
        <v>0</v>
      </c>
      <c r="F143" s="95">
        <f t="shared" si="69"/>
        <v>348078</v>
      </c>
      <c r="G143" s="95">
        <f>SUM(G144:G151)</f>
        <v>0</v>
      </c>
      <c r="H143" s="46">
        <f t="shared" si="70"/>
        <v>348078</v>
      </c>
      <c r="I143" s="95">
        <f>SUM(I144:I151)</f>
        <v>0</v>
      </c>
      <c r="J143" s="88">
        <f t="shared" si="71"/>
        <v>348078</v>
      </c>
      <c r="K143" s="95">
        <f>SUM(K144:K151)</f>
        <v>30000</v>
      </c>
      <c r="L143" s="88">
        <f t="shared" si="72"/>
        <v>378078</v>
      </c>
      <c r="M143" s="95">
        <f>SUM(M144:M151)</f>
        <v>0</v>
      </c>
      <c r="N143" s="46">
        <f t="shared" si="73"/>
        <v>378078</v>
      </c>
      <c r="O143" s="49">
        <f>SUM(O144:O151)</f>
        <v>382115</v>
      </c>
      <c r="P143" s="322">
        <f>O143/N143*100</f>
        <v>101.06776908468622</v>
      </c>
    </row>
    <row r="144" spans="1:16" ht="12.75" x14ac:dyDescent="0.2">
      <c r="A144" s="4">
        <v>41</v>
      </c>
      <c r="B144" s="152">
        <v>611</v>
      </c>
      <c r="C144" s="4" t="s">
        <v>46</v>
      </c>
      <c r="D144" s="80">
        <v>348078</v>
      </c>
      <c r="E144" s="79">
        <v>0</v>
      </c>
      <c r="F144" s="105">
        <f t="shared" si="69"/>
        <v>348078</v>
      </c>
      <c r="G144" s="79">
        <v>0</v>
      </c>
      <c r="H144" s="43">
        <f t="shared" si="70"/>
        <v>348078</v>
      </c>
      <c r="I144" s="79">
        <v>0</v>
      </c>
      <c r="J144" s="43">
        <f t="shared" si="71"/>
        <v>348078</v>
      </c>
      <c r="K144" s="79">
        <v>30000</v>
      </c>
      <c r="L144" s="43">
        <f t="shared" si="72"/>
        <v>378078</v>
      </c>
      <c r="M144" s="79">
        <v>0</v>
      </c>
      <c r="N144" s="43">
        <f t="shared" si="73"/>
        <v>378078</v>
      </c>
      <c r="O144" s="44">
        <v>181502</v>
      </c>
      <c r="P144" s="321">
        <f t="shared" ref="P144:P207" si="75">O144/N144*100</f>
        <v>48.006496014050008</v>
      </c>
    </row>
    <row r="145" spans="1:16" ht="12.75" x14ac:dyDescent="0.2">
      <c r="A145" s="4">
        <v>41</v>
      </c>
      <c r="B145" s="152">
        <v>612</v>
      </c>
      <c r="C145" s="4" t="s">
        <v>47</v>
      </c>
      <c r="D145" s="80">
        <v>0</v>
      </c>
      <c r="E145" s="79">
        <v>0</v>
      </c>
      <c r="F145" s="95">
        <f t="shared" si="69"/>
        <v>0</v>
      </c>
      <c r="G145" s="79">
        <v>0</v>
      </c>
      <c r="H145" s="43">
        <f t="shared" si="70"/>
        <v>0</v>
      </c>
      <c r="I145" s="79">
        <v>0</v>
      </c>
      <c r="J145" s="43">
        <f t="shared" si="71"/>
        <v>0</v>
      </c>
      <c r="K145" s="79">
        <v>0</v>
      </c>
      <c r="L145" s="43">
        <f t="shared" si="72"/>
        <v>0</v>
      </c>
      <c r="M145" s="79">
        <v>0</v>
      </c>
      <c r="N145" s="43">
        <f t="shared" si="73"/>
        <v>0</v>
      </c>
      <c r="O145" s="44">
        <v>121638</v>
      </c>
      <c r="P145" s="323">
        <v>0</v>
      </c>
    </row>
    <row r="146" spans="1:16" ht="12.75" x14ac:dyDescent="0.2">
      <c r="A146" s="4">
        <v>41</v>
      </c>
      <c r="B146" s="152">
        <v>612</v>
      </c>
      <c r="C146" s="4" t="s">
        <v>48</v>
      </c>
      <c r="D146" s="129"/>
      <c r="E146" s="85"/>
      <c r="F146" s="95">
        <f t="shared" si="69"/>
        <v>0</v>
      </c>
      <c r="G146" s="85"/>
      <c r="H146" s="43">
        <f t="shared" si="70"/>
        <v>0</v>
      </c>
      <c r="I146" s="79">
        <v>0</v>
      </c>
      <c r="J146" s="43">
        <f t="shared" si="71"/>
        <v>0</v>
      </c>
      <c r="K146" s="79">
        <v>0</v>
      </c>
      <c r="L146" s="43">
        <f t="shared" si="72"/>
        <v>0</v>
      </c>
      <c r="M146" s="79">
        <v>0</v>
      </c>
      <c r="N146" s="43">
        <f t="shared" si="73"/>
        <v>0</v>
      </c>
      <c r="O146" s="44"/>
      <c r="P146" s="323">
        <v>0</v>
      </c>
    </row>
    <row r="147" spans="1:16" ht="12.75" x14ac:dyDescent="0.2">
      <c r="A147" s="4">
        <v>41</v>
      </c>
      <c r="B147" s="152">
        <v>612</v>
      </c>
      <c r="C147" s="4" t="s">
        <v>113</v>
      </c>
      <c r="D147" s="81"/>
      <c r="E147" s="85"/>
      <c r="F147" s="95">
        <f t="shared" si="69"/>
        <v>0</v>
      </c>
      <c r="G147" s="85"/>
      <c r="H147" s="43">
        <f t="shared" si="70"/>
        <v>0</v>
      </c>
      <c r="I147" s="79">
        <v>0</v>
      </c>
      <c r="J147" s="43">
        <f t="shared" si="71"/>
        <v>0</v>
      </c>
      <c r="K147" s="79">
        <v>0</v>
      </c>
      <c r="L147" s="43">
        <f t="shared" si="72"/>
        <v>0</v>
      </c>
      <c r="M147" s="79">
        <v>0</v>
      </c>
      <c r="N147" s="43">
        <f t="shared" si="73"/>
        <v>0</v>
      </c>
      <c r="O147" s="44"/>
      <c r="P147" s="323">
        <v>0</v>
      </c>
    </row>
    <row r="148" spans="1:16" ht="12.75" x14ac:dyDescent="0.2">
      <c r="A148" s="4">
        <v>41</v>
      </c>
      <c r="B148" s="152">
        <v>612</v>
      </c>
      <c r="C148" s="4" t="s">
        <v>114</v>
      </c>
      <c r="D148" s="81"/>
      <c r="E148" s="85"/>
      <c r="F148" s="95">
        <f t="shared" si="69"/>
        <v>0</v>
      </c>
      <c r="G148" s="85"/>
      <c r="H148" s="43">
        <f t="shared" si="70"/>
        <v>0</v>
      </c>
      <c r="I148" s="79">
        <v>0</v>
      </c>
      <c r="J148" s="43">
        <f t="shared" si="71"/>
        <v>0</v>
      </c>
      <c r="K148" s="79">
        <v>0</v>
      </c>
      <c r="L148" s="43">
        <f t="shared" si="72"/>
        <v>0</v>
      </c>
      <c r="M148" s="79">
        <v>0</v>
      </c>
      <c r="N148" s="43">
        <f t="shared" si="73"/>
        <v>0</v>
      </c>
      <c r="O148" s="44"/>
      <c r="P148" s="323">
        <v>0</v>
      </c>
    </row>
    <row r="149" spans="1:16" ht="12.75" x14ac:dyDescent="0.2">
      <c r="A149" s="4">
        <v>41</v>
      </c>
      <c r="B149" s="152">
        <v>612</v>
      </c>
      <c r="C149" s="4" t="s">
        <v>115</v>
      </c>
      <c r="D149" s="81"/>
      <c r="E149" s="85"/>
      <c r="F149" s="95">
        <f t="shared" si="69"/>
        <v>0</v>
      </c>
      <c r="G149" s="85"/>
      <c r="H149" s="43">
        <f t="shared" si="70"/>
        <v>0</v>
      </c>
      <c r="I149" s="79">
        <v>0</v>
      </c>
      <c r="J149" s="43">
        <f t="shared" si="71"/>
        <v>0</v>
      </c>
      <c r="K149" s="79">
        <v>0</v>
      </c>
      <c r="L149" s="43">
        <f t="shared" si="72"/>
        <v>0</v>
      </c>
      <c r="M149" s="79">
        <v>0</v>
      </c>
      <c r="N149" s="43">
        <f t="shared" si="73"/>
        <v>0</v>
      </c>
      <c r="O149" s="44"/>
      <c r="P149" s="323">
        <v>0</v>
      </c>
    </row>
    <row r="150" spans="1:16" ht="12.75" x14ac:dyDescent="0.2">
      <c r="A150" s="4">
        <v>41</v>
      </c>
      <c r="B150" s="152">
        <v>614</v>
      </c>
      <c r="C150" s="4" t="s">
        <v>49</v>
      </c>
      <c r="D150" s="81"/>
      <c r="E150" s="85"/>
      <c r="F150" s="95">
        <f t="shared" si="69"/>
        <v>0</v>
      </c>
      <c r="G150" s="85"/>
      <c r="H150" s="43">
        <f t="shared" si="70"/>
        <v>0</v>
      </c>
      <c r="I150" s="79">
        <v>0</v>
      </c>
      <c r="J150" s="43">
        <f t="shared" si="71"/>
        <v>0</v>
      </c>
      <c r="K150" s="79">
        <v>0</v>
      </c>
      <c r="L150" s="43">
        <f t="shared" si="72"/>
        <v>0</v>
      </c>
      <c r="M150" s="79">
        <v>0</v>
      </c>
      <c r="N150" s="43">
        <f t="shared" si="73"/>
        <v>0</v>
      </c>
      <c r="O150" s="44">
        <v>51140</v>
      </c>
      <c r="P150" s="323">
        <v>0</v>
      </c>
    </row>
    <row r="151" spans="1:16" ht="12.75" x14ac:dyDescent="0.2">
      <c r="A151" s="4">
        <v>41</v>
      </c>
      <c r="B151" s="152">
        <v>615</v>
      </c>
      <c r="C151" s="4" t="s">
        <v>380</v>
      </c>
      <c r="D151" s="81"/>
      <c r="E151" s="85"/>
      <c r="F151" s="95">
        <f t="shared" si="69"/>
        <v>0</v>
      </c>
      <c r="G151" s="85"/>
      <c r="H151" s="43">
        <f t="shared" si="70"/>
        <v>0</v>
      </c>
      <c r="I151" s="79">
        <v>0</v>
      </c>
      <c r="J151" s="43">
        <f t="shared" si="71"/>
        <v>0</v>
      </c>
      <c r="K151" s="79">
        <v>0</v>
      </c>
      <c r="L151" s="43">
        <f t="shared" si="72"/>
        <v>0</v>
      </c>
      <c r="M151" s="79">
        <v>0</v>
      </c>
      <c r="N151" s="43">
        <f t="shared" si="73"/>
        <v>0</v>
      </c>
      <c r="O151" s="44">
        <v>27835</v>
      </c>
      <c r="P151" s="323">
        <v>0</v>
      </c>
    </row>
    <row r="152" spans="1:16" ht="12.75" x14ac:dyDescent="0.2">
      <c r="A152" s="3">
        <v>41</v>
      </c>
      <c r="B152" s="151">
        <v>620</v>
      </c>
      <c r="C152" s="3" t="s">
        <v>51</v>
      </c>
      <c r="D152" s="121">
        <f t="shared" ref="D152" si="76">SUM(D153:D160)</f>
        <v>121653</v>
      </c>
      <c r="E152" s="95">
        <f t="shared" ref="E152:G152" si="77">SUM(E153:E160)</f>
        <v>0</v>
      </c>
      <c r="F152" s="95">
        <f t="shared" si="69"/>
        <v>121653</v>
      </c>
      <c r="G152" s="95">
        <f t="shared" si="77"/>
        <v>0</v>
      </c>
      <c r="H152" s="46">
        <f t="shared" si="70"/>
        <v>121653</v>
      </c>
      <c r="I152" s="95">
        <f t="shared" ref="I152" si="78">SUM(I153:I160)</f>
        <v>0</v>
      </c>
      <c r="J152" s="46">
        <f t="shared" si="71"/>
        <v>121653</v>
      </c>
      <c r="K152" s="95">
        <v>10485</v>
      </c>
      <c r="L152" s="46">
        <f t="shared" si="72"/>
        <v>132138</v>
      </c>
      <c r="M152" s="95">
        <v>0</v>
      </c>
      <c r="N152" s="46">
        <f t="shared" si="73"/>
        <v>132138</v>
      </c>
      <c r="O152" s="49">
        <f>SUM(O153:O159)</f>
        <v>135187</v>
      </c>
      <c r="P152" s="322">
        <f t="shared" si="75"/>
        <v>102.3074361652212</v>
      </c>
    </row>
    <row r="153" spans="1:16" s="14" customFormat="1" ht="12.75" x14ac:dyDescent="0.2">
      <c r="A153" s="13">
        <v>41</v>
      </c>
      <c r="B153" s="161" t="s">
        <v>52</v>
      </c>
      <c r="C153" s="13" t="s">
        <v>53</v>
      </c>
      <c r="D153" s="122">
        <v>34808</v>
      </c>
      <c r="E153" s="96">
        <v>0</v>
      </c>
      <c r="F153" s="105">
        <f t="shared" si="69"/>
        <v>34808</v>
      </c>
      <c r="G153" s="96">
        <v>0</v>
      </c>
      <c r="H153" s="43">
        <f t="shared" si="70"/>
        <v>34808</v>
      </c>
      <c r="I153" s="96">
        <v>0</v>
      </c>
      <c r="J153" s="43">
        <f t="shared" si="71"/>
        <v>34808</v>
      </c>
      <c r="K153" s="96">
        <v>0</v>
      </c>
      <c r="L153" s="43">
        <f t="shared" si="72"/>
        <v>34808</v>
      </c>
      <c r="M153" s="96">
        <v>0</v>
      </c>
      <c r="N153" s="43">
        <f t="shared" si="73"/>
        <v>34808</v>
      </c>
      <c r="O153" s="308">
        <v>38315</v>
      </c>
      <c r="P153" s="321">
        <f t="shared" si="75"/>
        <v>110.07527005286141</v>
      </c>
    </row>
    <row r="154" spans="1:16" s="14" customFormat="1" ht="12.75" x14ac:dyDescent="0.2">
      <c r="A154" s="13">
        <v>41</v>
      </c>
      <c r="B154" s="161">
        <v>625001</v>
      </c>
      <c r="C154" s="13" t="s">
        <v>116</v>
      </c>
      <c r="D154" s="122">
        <v>4873</v>
      </c>
      <c r="E154" s="96">
        <v>0</v>
      </c>
      <c r="F154" s="105">
        <f t="shared" si="69"/>
        <v>4873</v>
      </c>
      <c r="G154" s="96">
        <v>0</v>
      </c>
      <c r="H154" s="43">
        <f t="shared" si="70"/>
        <v>4873</v>
      </c>
      <c r="I154" s="96">
        <v>0</v>
      </c>
      <c r="J154" s="43">
        <f t="shared" si="71"/>
        <v>4873</v>
      </c>
      <c r="K154" s="96">
        <v>0</v>
      </c>
      <c r="L154" s="43">
        <f t="shared" si="72"/>
        <v>4873</v>
      </c>
      <c r="M154" s="96">
        <v>0</v>
      </c>
      <c r="N154" s="43">
        <f t="shared" si="73"/>
        <v>4873</v>
      </c>
      <c r="O154" s="308">
        <v>5473</v>
      </c>
      <c r="P154" s="321">
        <f t="shared" si="75"/>
        <v>112.31274368971886</v>
      </c>
    </row>
    <row r="155" spans="1:16" s="14" customFormat="1" ht="12.75" x14ac:dyDescent="0.2">
      <c r="A155" s="13">
        <v>41</v>
      </c>
      <c r="B155" s="161">
        <v>625002</v>
      </c>
      <c r="C155" s="13" t="s">
        <v>54</v>
      </c>
      <c r="D155" s="122">
        <v>48731</v>
      </c>
      <c r="E155" s="96">
        <v>0</v>
      </c>
      <c r="F155" s="105">
        <f t="shared" si="69"/>
        <v>48731</v>
      </c>
      <c r="G155" s="96">
        <v>0</v>
      </c>
      <c r="H155" s="43">
        <f t="shared" si="70"/>
        <v>48731</v>
      </c>
      <c r="I155" s="96">
        <v>0</v>
      </c>
      <c r="J155" s="43">
        <f t="shared" si="71"/>
        <v>48731</v>
      </c>
      <c r="K155" s="96">
        <v>0</v>
      </c>
      <c r="L155" s="43">
        <f t="shared" si="72"/>
        <v>48731</v>
      </c>
      <c r="M155" s="96">
        <v>0</v>
      </c>
      <c r="N155" s="43">
        <f t="shared" si="73"/>
        <v>48731</v>
      </c>
      <c r="O155" s="308">
        <v>54800</v>
      </c>
      <c r="P155" s="321">
        <f t="shared" si="75"/>
        <v>112.4540846688966</v>
      </c>
    </row>
    <row r="156" spans="1:16" s="14" customFormat="1" ht="12.75" x14ac:dyDescent="0.2">
      <c r="A156" s="13">
        <v>41</v>
      </c>
      <c r="B156" s="161">
        <v>625003</v>
      </c>
      <c r="C156" s="13" t="s">
        <v>55</v>
      </c>
      <c r="D156" s="122">
        <v>2785</v>
      </c>
      <c r="E156" s="96">
        <v>0</v>
      </c>
      <c r="F156" s="105">
        <f t="shared" si="69"/>
        <v>2785</v>
      </c>
      <c r="G156" s="96">
        <v>0</v>
      </c>
      <c r="H156" s="43">
        <f t="shared" si="70"/>
        <v>2785</v>
      </c>
      <c r="I156" s="96">
        <v>0</v>
      </c>
      <c r="J156" s="43">
        <f t="shared" si="71"/>
        <v>2785</v>
      </c>
      <c r="K156" s="96">
        <v>0</v>
      </c>
      <c r="L156" s="43">
        <f t="shared" si="72"/>
        <v>2785</v>
      </c>
      <c r="M156" s="96">
        <v>0</v>
      </c>
      <c r="N156" s="43">
        <f t="shared" si="73"/>
        <v>2785</v>
      </c>
      <c r="O156" s="308">
        <v>3065</v>
      </c>
      <c r="P156" s="321">
        <f t="shared" si="75"/>
        <v>110.05385996409336</v>
      </c>
    </row>
    <row r="157" spans="1:16" s="14" customFormat="1" ht="12.75" x14ac:dyDescent="0.2">
      <c r="A157" s="13">
        <v>41</v>
      </c>
      <c r="B157" s="161">
        <v>625004</v>
      </c>
      <c r="C157" s="13" t="s">
        <v>56</v>
      </c>
      <c r="D157" s="122">
        <v>10442</v>
      </c>
      <c r="E157" s="96">
        <v>0</v>
      </c>
      <c r="F157" s="105">
        <f t="shared" si="69"/>
        <v>10442</v>
      </c>
      <c r="G157" s="96">
        <v>0</v>
      </c>
      <c r="H157" s="43">
        <f t="shared" si="70"/>
        <v>10442</v>
      </c>
      <c r="I157" s="96">
        <v>0</v>
      </c>
      <c r="J157" s="43">
        <f t="shared" si="71"/>
        <v>10442</v>
      </c>
      <c r="K157" s="96">
        <v>0</v>
      </c>
      <c r="L157" s="43">
        <f t="shared" si="72"/>
        <v>10442</v>
      </c>
      <c r="M157" s="96">
        <v>0</v>
      </c>
      <c r="N157" s="43">
        <f t="shared" si="73"/>
        <v>10442</v>
      </c>
      <c r="O157" s="308">
        <v>11498</v>
      </c>
      <c r="P157" s="321">
        <f t="shared" si="75"/>
        <v>110.11300517142311</v>
      </c>
    </row>
    <row r="158" spans="1:16" s="14" customFormat="1" ht="12.75" x14ac:dyDescent="0.2">
      <c r="A158" s="13">
        <v>41</v>
      </c>
      <c r="B158" s="161">
        <v>625005</v>
      </c>
      <c r="C158" s="13" t="s">
        <v>57</v>
      </c>
      <c r="D158" s="122">
        <v>3481</v>
      </c>
      <c r="E158" s="96">
        <v>0</v>
      </c>
      <c r="F158" s="105">
        <f t="shared" si="69"/>
        <v>3481</v>
      </c>
      <c r="G158" s="96">
        <v>0</v>
      </c>
      <c r="H158" s="43">
        <f t="shared" si="70"/>
        <v>3481</v>
      </c>
      <c r="I158" s="96">
        <v>0</v>
      </c>
      <c r="J158" s="43">
        <f t="shared" si="71"/>
        <v>3481</v>
      </c>
      <c r="K158" s="96">
        <v>0</v>
      </c>
      <c r="L158" s="43">
        <f t="shared" si="72"/>
        <v>3481</v>
      </c>
      <c r="M158" s="96">
        <v>0</v>
      </c>
      <c r="N158" s="43">
        <f t="shared" si="73"/>
        <v>3481</v>
      </c>
      <c r="O158" s="308">
        <v>3831</v>
      </c>
      <c r="P158" s="321">
        <f t="shared" si="75"/>
        <v>110.05458201666187</v>
      </c>
    </row>
    <row r="159" spans="1:16" s="14" customFormat="1" ht="12.75" x14ac:dyDescent="0.2">
      <c r="A159" s="13">
        <v>41</v>
      </c>
      <c r="B159" s="161">
        <v>625007</v>
      </c>
      <c r="C159" s="13" t="s">
        <v>98</v>
      </c>
      <c r="D159" s="122">
        <v>16533</v>
      </c>
      <c r="E159" s="96">
        <v>0</v>
      </c>
      <c r="F159" s="105">
        <f>D159+E159</f>
        <v>16533</v>
      </c>
      <c r="G159" s="96">
        <v>0</v>
      </c>
      <c r="H159" s="43">
        <f t="shared" si="70"/>
        <v>16533</v>
      </c>
      <c r="I159" s="96">
        <v>0</v>
      </c>
      <c r="J159" s="43">
        <f t="shared" si="71"/>
        <v>16533</v>
      </c>
      <c r="K159" s="96">
        <v>0</v>
      </c>
      <c r="L159" s="43">
        <f t="shared" si="72"/>
        <v>16533</v>
      </c>
      <c r="M159" s="96">
        <v>0</v>
      </c>
      <c r="N159" s="43">
        <f t="shared" si="73"/>
        <v>16533</v>
      </c>
      <c r="O159" s="308">
        <v>18205</v>
      </c>
      <c r="P159" s="321">
        <f t="shared" si="75"/>
        <v>110.11310711909515</v>
      </c>
    </row>
    <row r="160" spans="1:16" ht="12.75" x14ac:dyDescent="0.2">
      <c r="A160" s="4"/>
      <c r="B160" s="152"/>
      <c r="C160" s="4"/>
      <c r="D160" s="81"/>
      <c r="E160" s="85"/>
      <c r="F160" s="95">
        <f t="shared" si="69"/>
        <v>0</v>
      </c>
      <c r="G160" s="85"/>
      <c r="H160" s="43">
        <f t="shared" si="70"/>
        <v>0</v>
      </c>
      <c r="I160" s="85"/>
      <c r="J160" s="43">
        <f t="shared" si="71"/>
        <v>0</v>
      </c>
      <c r="K160" s="85"/>
      <c r="L160" s="43">
        <f t="shared" si="72"/>
        <v>0</v>
      </c>
      <c r="M160" s="85"/>
      <c r="N160" s="43">
        <f t="shared" si="73"/>
        <v>0</v>
      </c>
      <c r="O160" s="44"/>
      <c r="P160" s="321"/>
    </row>
    <row r="161" spans="1:16" ht="12.75" x14ac:dyDescent="0.2">
      <c r="A161" s="5"/>
      <c r="B161" s="147">
        <v>630</v>
      </c>
      <c r="C161" s="82" t="s">
        <v>58</v>
      </c>
      <c r="D161" s="104">
        <f t="shared" ref="D161:E161" si="79">D162+D164+D169+D176+D179+D180+D186</f>
        <v>43389</v>
      </c>
      <c r="E161" s="104">
        <f t="shared" si="79"/>
        <v>0</v>
      </c>
      <c r="F161" s="104">
        <f>D161+E161</f>
        <v>43389</v>
      </c>
      <c r="G161" s="104">
        <f t="shared" ref="G161:I161" si="80">G162+G164+G169+G176+G179+G180+G186</f>
        <v>0</v>
      </c>
      <c r="H161" s="109">
        <f t="shared" si="70"/>
        <v>43389</v>
      </c>
      <c r="I161" s="104">
        <f t="shared" si="80"/>
        <v>0</v>
      </c>
      <c r="J161" s="109">
        <f t="shared" si="71"/>
        <v>43389</v>
      </c>
      <c r="K161" s="104">
        <f t="shared" ref="K161:M161" si="81">K162+K164+K169+K176+K179+K180+K186</f>
        <v>0</v>
      </c>
      <c r="L161" s="109">
        <f t="shared" si="72"/>
        <v>43389</v>
      </c>
      <c r="M161" s="104">
        <f t="shared" si="81"/>
        <v>0</v>
      </c>
      <c r="N161" s="109">
        <f t="shared" si="73"/>
        <v>43389</v>
      </c>
      <c r="O161" s="52">
        <f>O162+O164+O169+O176+O179+O180+O186</f>
        <v>37638</v>
      </c>
      <c r="P161" s="301">
        <f t="shared" si="75"/>
        <v>86.745488487865586</v>
      </c>
    </row>
    <row r="162" spans="1:16" ht="12.75" x14ac:dyDescent="0.2">
      <c r="A162" s="3">
        <v>41</v>
      </c>
      <c r="B162" s="151">
        <v>631</v>
      </c>
      <c r="C162" s="3" t="s">
        <v>59</v>
      </c>
      <c r="D162" s="77">
        <f t="shared" ref="D162:M162" si="82">SUM(D163:D163)</f>
        <v>200</v>
      </c>
      <c r="E162" s="76">
        <f t="shared" si="82"/>
        <v>0</v>
      </c>
      <c r="F162" s="95">
        <f t="shared" ref="F162:F194" si="83">D162+E162</f>
        <v>200</v>
      </c>
      <c r="G162" s="76">
        <f t="shared" si="82"/>
        <v>0</v>
      </c>
      <c r="H162" s="43">
        <f t="shared" si="70"/>
        <v>200</v>
      </c>
      <c r="I162" s="76">
        <f t="shared" si="82"/>
        <v>0</v>
      </c>
      <c r="J162" s="43">
        <f t="shared" si="71"/>
        <v>200</v>
      </c>
      <c r="K162" s="76">
        <f t="shared" si="82"/>
        <v>0</v>
      </c>
      <c r="L162" s="43">
        <f t="shared" si="72"/>
        <v>200</v>
      </c>
      <c r="M162" s="76">
        <f t="shared" si="82"/>
        <v>0</v>
      </c>
      <c r="N162" s="43">
        <f t="shared" si="73"/>
        <v>200</v>
      </c>
      <c r="O162" s="44">
        <f>SUM(O163)</f>
        <v>0</v>
      </c>
      <c r="P162" s="321">
        <f t="shared" si="75"/>
        <v>0</v>
      </c>
    </row>
    <row r="163" spans="1:16" ht="12.75" x14ac:dyDescent="0.2">
      <c r="A163" s="4">
        <v>41</v>
      </c>
      <c r="B163" s="152">
        <v>631001</v>
      </c>
      <c r="C163" s="4" t="s">
        <v>60</v>
      </c>
      <c r="D163" s="80">
        <v>200</v>
      </c>
      <c r="E163" s="79">
        <v>0</v>
      </c>
      <c r="F163" s="105">
        <f t="shared" si="83"/>
        <v>200</v>
      </c>
      <c r="G163" s="79">
        <v>0</v>
      </c>
      <c r="H163" s="43">
        <f t="shared" si="70"/>
        <v>200</v>
      </c>
      <c r="I163" s="79">
        <v>0</v>
      </c>
      <c r="J163" s="43">
        <f t="shared" si="71"/>
        <v>200</v>
      </c>
      <c r="K163" s="79">
        <v>0</v>
      </c>
      <c r="L163" s="43">
        <f t="shared" si="72"/>
        <v>200</v>
      </c>
      <c r="M163" s="79">
        <v>0</v>
      </c>
      <c r="N163" s="43">
        <f t="shared" si="73"/>
        <v>200</v>
      </c>
      <c r="O163" s="44">
        <v>0</v>
      </c>
      <c r="P163" s="321">
        <f t="shared" si="75"/>
        <v>0</v>
      </c>
    </row>
    <row r="164" spans="1:16" ht="12.75" x14ac:dyDescent="0.2">
      <c r="A164" s="3">
        <v>41</v>
      </c>
      <c r="B164" s="151">
        <v>632</v>
      </c>
      <c r="C164" s="3" t="s">
        <v>62</v>
      </c>
      <c r="D164" s="77">
        <f t="shared" ref="D164:E164" si="84">SUM(D165:D168)</f>
        <v>12700</v>
      </c>
      <c r="E164" s="76">
        <f t="shared" si="84"/>
        <v>0</v>
      </c>
      <c r="F164" s="95">
        <f t="shared" si="83"/>
        <v>12700</v>
      </c>
      <c r="G164" s="76">
        <f t="shared" ref="G164:I164" si="85">SUM(G165:G168)</f>
        <v>0</v>
      </c>
      <c r="H164" s="46">
        <f t="shared" si="70"/>
        <v>12700</v>
      </c>
      <c r="I164" s="76">
        <f t="shared" si="85"/>
        <v>0</v>
      </c>
      <c r="J164" s="46">
        <f t="shared" si="71"/>
        <v>12700</v>
      </c>
      <c r="K164" s="76">
        <f t="shared" ref="K164:M164" si="86">SUM(K165:K168)</f>
        <v>0</v>
      </c>
      <c r="L164" s="46">
        <f t="shared" si="72"/>
        <v>12700</v>
      </c>
      <c r="M164" s="76">
        <f t="shared" si="86"/>
        <v>0</v>
      </c>
      <c r="N164" s="46">
        <f t="shared" si="73"/>
        <v>12700</v>
      </c>
      <c r="O164" s="49">
        <f>SUM(O165:O168)</f>
        <v>11881</v>
      </c>
      <c r="P164" s="322">
        <f t="shared" si="75"/>
        <v>93.551181102362207</v>
      </c>
    </row>
    <row r="165" spans="1:16" ht="12.75" x14ac:dyDescent="0.2">
      <c r="A165" s="4">
        <v>41</v>
      </c>
      <c r="B165" s="152">
        <v>632001</v>
      </c>
      <c r="C165" s="4" t="s">
        <v>63</v>
      </c>
      <c r="D165" s="80">
        <v>4200</v>
      </c>
      <c r="E165" s="79">
        <v>0</v>
      </c>
      <c r="F165" s="105">
        <f t="shared" si="83"/>
        <v>4200</v>
      </c>
      <c r="G165" s="79">
        <v>0</v>
      </c>
      <c r="H165" s="43">
        <f t="shared" si="70"/>
        <v>4200</v>
      </c>
      <c r="I165" s="79">
        <v>0</v>
      </c>
      <c r="J165" s="43">
        <f t="shared" si="71"/>
        <v>4200</v>
      </c>
      <c r="K165" s="79">
        <v>0</v>
      </c>
      <c r="L165" s="43">
        <f t="shared" si="72"/>
        <v>4200</v>
      </c>
      <c r="M165" s="79">
        <v>0</v>
      </c>
      <c r="N165" s="43">
        <f t="shared" si="73"/>
        <v>4200</v>
      </c>
      <c r="O165" s="44">
        <v>3869</v>
      </c>
      <c r="P165" s="321">
        <f t="shared" si="75"/>
        <v>92.11904761904762</v>
      </c>
    </row>
    <row r="166" spans="1:16" ht="12.75" x14ac:dyDescent="0.2">
      <c r="A166" s="4">
        <v>41</v>
      </c>
      <c r="B166" s="152">
        <v>632001</v>
      </c>
      <c r="C166" s="4" t="s">
        <v>64</v>
      </c>
      <c r="D166" s="80">
        <v>6000</v>
      </c>
      <c r="E166" s="79">
        <v>0</v>
      </c>
      <c r="F166" s="105">
        <f t="shared" si="83"/>
        <v>6000</v>
      </c>
      <c r="G166" s="79">
        <v>0</v>
      </c>
      <c r="H166" s="43">
        <f t="shared" si="70"/>
        <v>6000</v>
      </c>
      <c r="I166" s="79">
        <v>0</v>
      </c>
      <c r="J166" s="43">
        <f t="shared" si="71"/>
        <v>6000</v>
      </c>
      <c r="K166" s="79">
        <v>0</v>
      </c>
      <c r="L166" s="43">
        <f t="shared" si="72"/>
        <v>6000</v>
      </c>
      <c r="M166" s="79">
        <v>0</v>
      </c>
      <c r="N166" s="43">
        <f t="shared" si="73"/>
        <v>6000</v>
      </c>
      <c r="O166" s="44">
        <v>6219</v>
      </c>
      <c r="P166" s="321">
        <f t="shared" si="75"/>
        <v>103.64999999999999</v>
      </c>
    </row>
    <row r="167" spans="1:16" ht="12.75" x14ac:dyDescent="0.2">
      <c r="A167" s="4">
        <v>41</v>
      </c>
      <c r="B167" s="152">
        <v>632002</v>
      </c>
      <c r="C167" s="4" t="s">
        <v>65</v>
      </c>
      <c r="D167" s="80">
        <v>500</v>
      </c>
      <c r="E167" s="79">
        <v>0</v>
      </c>
      <c r="F167" s="105">
        <f t="shared" si="83"/>
        <v>500</v>
      </c>
      <c r="G167" s="79">
        <v>0</v>
      </c>
      <c r="H167" s="43">
        <f t="shared" si="70"/>
        <v>500</v>
      </c>
      <c r="I167" s="79">
        <v>0</v>
      </c>
      <c r="J167" s="43">
        <f t="shared" si="71"/>
        <v>500</v>
      </c>
      <c r="K167" s="79">
        <v>0</v>
      </c>
      <c r="L167" s="43">
        <f t="shared" si="72"/>
        <v>500</v>
      </c>
      <c r="M167" s="79">
        <v>0</v>
      </c>
      <c r="N167" s="43">
        <f t="shared" si="73"/>
        <v>500</v>
      </c>
      <c r="O167" s="44">
        <v>269</v>
      </c>
      <c r="P167" s="321">
        <f t="shared" si="75"/>
        <v>53.800000000000004</v>
      </c>
    </row>
    <row r="168" spans="1:16" ht="12.75" x14ac:dyDescent="0.2">
      <c r="A168" s="4">
        <v>41</v>
      </c>
      <c r="B168" s="152">
        <v>632003</v>
      </c>
      <c r="C168" s="4" t="s">
        <v>66</v>
      </c>
      <c r="D168" s="80">
        <v>2000</v>
      </c>
      <c r="E168" s="79">
        <v>0</v>
      </c>
      <c r="F168" s="105">
        <f t="shared" si="83"/>
        <v>2000</v>
      </c>
      <c r="G168" s="79">
        <v>0</v>
      </c>
      <c r="H168" s="43">
        <f t="shared" si="70"/>
        <v>2000</v>
      </c>
      <c r="I168" s="79">
        <v>0</v>
      </c>
      <c r="J168" s="43">
        <f t="shared" si="71"/>
        <v>2000</v>
      </c>
      <c r="K168" s="79">
        <v>0</v>
      </c>
      <c r="L168" s="43">
        <f t="shared" si="72"/>
        <v>2000</v>
      </c>
      <c r="M168" s="79">
        <v>0</v>
      </c>
      <c r="N168" s="43">
        <f t="shared" si="73"/>
        <v>2000</v>
      </c>
      <c r="O168" s="44">
        <v>1524</v>
      </c>
      <c r="P168" s="321">
        <f t="shared" si="75"/>
        <v>76.2</v>
      </c>
    </row>
    <row r="169" spans="1:16" ht="12.75" x14ac:dyDescent="0.2">
      <c r="A169" s="3">
        <v>41</v>
      </c>
      <c r="B169" s="151">
        <v>633</v>
      </c>
      <c r="C169" s="3" t="s">
        <v>67</v>
      </c>
      <c r="D169" s="77">
        <f t="shared" ref="D169:E169" si="87">SUM(D170:D175)</f>
        <v>10400</v>
      </c>
      <c r="E169" s="76">
        <f t="shared" si="87"/>
        <v>0</v>
      </c>
      <c r="F169" s="95">
        <f t="shared" si="83"/>
        <v>10400</v>
      </c>
      <c r="G169" s="76">
        <f t="shared" ref="G169:I169" si="88">SUM(G170:G175)</f>
        <v>0</v>
      </c>
      <c r="H169" s="46">
        <f t="shared" si="70"/>
        <v>10400</v>
      </c>
      <c r="I169" s="76">
        <f t="shared" si="88"/>
        <v>0</v>
      </c>
      <c r="J169" s="46">
        <f t="shared" si="71"/>
        <v>10400</v>
      </c>
      <c r="K169" s="76">
        <f t="shared" ref="K169:M169" si="89">SUM(K170:K175)</f>
        <v>0</v>
      </c>
      <c r="L169" s="46">
        <f t="shared" si="72"/>
        <v>10400</v>
      </c>
      <c r="M169" s="76">
        <f t="shared" si="89"/>
        <v>0</v>
      </c>
      <c r="N169" s="46">
        <f t="shared" si="73"/>
        <v>10400</v>
      </c>
      <c r="O169" s="49">
        <f>SUM(O170:O175)</f>
        <v>9966</v>
      </c>
      <c r="P169" s="322">
        <f t="shared" si="75"/>
        <v>95.82692307692308</v>
      </c>
    </row>
    <row r="170" spans="1:16" ht="12.75" x14ac:dyDescent="0.2">
      <c r="A170" s="4">
        <v>41</v>
      </c>
      <c r="B170" s="152">
        <v>633001</v>
      </c>
      <c r="C170" s="4" t="s">
        <v>358</v>
      </c>
      <c r="D170" s="80">
        <v>800</v>
      </c>
      <c r="E170" s="79">
        <v>0</v>
      </c>
      <c r="F170" s="105">
        <f t="shared" si="83"/>
        <v>800</v>
      </c>
      <c r="G170" s="79">
        <v>0</v>
      </c>
      <c r="H170" s="43">
        <f t="shared" si="70"/>
        <v>800</v>
      </c>
      <c r="I170" s="79">
        <v>0</v>
      </c>
      <c r="J170" s="43">
        <f t="shared" si="71"/>
        <v>800</v>
      </c>
      <c r="K170" s="79">
        <v>0</v>
      </c>
      <c r="L170" s="43">
        <f t="shared" si="72"/>
        <v>800</v>
      </c>
      <c r="M170" s="79">
        <v>0</v>
      </c>
      <c r="N170" s="43">
        <f t="shared" si="73"/>
        <v>800</v>
      </c>
      <c r="O170" s="44"/>
      <c r="P170" s="321">
        <f t="shared" si="75"/>
        <v>0</v>
      </c>
    </row>
    <row r="171" spans="1:16" ht="12.75" x14ac:dyDescent="0.2">
      <c r="A171" s="4">
        <v>41</v>
      </c>
      <c r="B171" s="152">
        <v>633002</v>
      </c>
      <c r="C171" s="4" t="s">
        <v>69</v>
      </c>
      <c r="D171" s="80">
        <v>1500</v>
      </c>
      <c r="E171" s="79">
        <v>0</v>
      </c>
      <c r="F171" s="105">
        <f t="shared" si="83"/>
        <v>1500</v>
      </c>
      <c r="G171" s="79">
        <v>0</v>
      </c>
      <c r="H171" s="43">
        <f t="shared" si="70"/>
        <v>1500</v>
      </c>
      <c r="I171" s="79">
        <v>0</v>
      </c>
      <c r="J171" s="43">
        <f t="shared" si="71"/>
        <v>1500</v>
      </c>
      <c r="K171" s="79">
        <v>0</v>
      </c>
      <c r="L171" s="43">
        <f t="shared" si="72"/>
        <v>1500</v>
      </c>
      <c r="M171" s="79">
        <v>0</v>
      </c>
      <c r="N171" s="43">
        <f t="shared" si="73"/>
        <v>1500</v>
      </c>
      <c r="O171" s="44">
        <v>5113</v>
      </c>
      <c r="P171" s="321">
        <f t="shared" si="75"/>
        <v>340.86666666666667</v>
      </c>
    </row>
    <row r="172" spans="1:16" ht="12.75" x14ac:dyDescent="0.2">
      <c r="A172" s="4">
        <v>41</v>
      </c>
      <c r="B172" s="152">
        <v>633006</v>
      </c>
      <c r="C172" s="4" t="s">
        <v>70</v>
      </c>
      <c r="D172" s="80">
        <v>1500</v>
      </c>
      <c r="E172" s="79">
        <v>0</v>
      </c>
      <c r="F172" s="105">
        <f t="shared" si="83"/>
        <v>1500</v>
      </c>
      <c r="G172" s="79">
        <v>0</v>
      </c>
      <c r="H172" s="43">
        <f t="shared" si="70"/>
        <v>1500</v>
      </c>
      <c r="I172" s="79">
        <v>0</v>
      </c>
      <c r="J172" s="43">
        <f t="shared" si="71"/>
        <v>1500</v>
      </c>
      <c r="K172" s="79">
        <v>0</v>
      </c>
      <c r="L172" s="43">
        <f t="shared" si="72"/>
        <v>1500</v>
      </c>
      <c r="M172" s="79">
        <v>0</v>
      </c>
      <c r="N172" s="43">
        <f t="shared" si="73"/>
        <v>1500</v>
      </c>
      <c r="O172" s="44">
        <v>2734</v>
      </c>
      <c r="P172" s="321">
        <f t="shared" si="75"/>
        <v>182.26666666666665</v>
      </c>
    </row>
    <row r="173" spans="1:16" ht="12.75" x14ac:dyDescent="0.2">
      <c r="A173" s="4">
        <v>41</v>
      </c>
      <c r="B173" s="152">
        <v>633003</v>
      </c>
      <c r="C173" s="4" t="s">
        <v>117</v>
      </c>
      <c r="D173" s="80">
        <v>1200</v>
      </c>
      <c r="E173" s="79">
        <v>0</v>
      </c>
      <c r="F173" s="105">
        <f t="shared" si="83"/>
        <v>1200</v>
      </c>
      <c r="G173" s="79">
        <v>0</v>
      </c>
      <c r="H173" s="43">
        <f t="shared" si="70"/>
        <v>1200</v>
      </c>
      <c r="I173" s="79">
        <v>0</v>
      </c>
      <c r="J173" s="43">
        <f t="shared" si="71"/>
        <v>1200</v>
      </c>
      <c r="K173" s="79">
        <v>0</v>
      </c>
      <c r="L173" s="43">
        <f t="shared" si="72"/>
        <v>1200</v>
      </c>
      <c r="M173" s="79">
        <v>0</v>
      </c>
      <c r="N173" s="43">
        <f t="shared" si="73"/>
        <v>1200</v>
      </c>
      <c r="O173" s="44">
        <v>1224</v>
      </c>
      <c r="P173" s="321">
        <f t="shared" si="75"/>
        <v>102</v>
      </c>
    </row>
    <row r="174" spans="1:16" ht="12.75" x14ac:dyDescent="0.2">
      <c r="A174" s="4">
        <v>41</v>
      </c>
      <c r="B174" s="152">
        <v>633010</v>
      </c>
      <c r="C174" s="4" t="s">
        <v>118</v>
      </c>
      <c r="D174" s="80">
        <v>5000</v>
      </c>
      <c r="E174" s="79">
        <v>0</v>
      </c>
      <c r="F174" s="105">
        <f t="shared" si="83"/>
        <v>5000</v>
      </c>
      <c r="G174" s="79">
        <v>0</v>
      </c>
      <c r="H174" s="43">
        <f t="shared" si="70"/>
        <v>5000</v>
      </c>
      <c r="I174" s="79">
        <v>0</v>
      </c>
      <c r="J174" s="43">
        <f t="shared" si="71"/>
        <v>5000</v>
      </c>
      <c r="K174" s="79">
        <v>0</v>
      </c>
      <c r="L174" s="43">
        <f t="shared" si="72"/>
        <v>5000</v>
      </c>
      <c r="M174" s="79">
        <v>0</v>
      </c>
      <c r="N174" s="43">
        <f t="shared" si="73"/>
        <v>5000</v>
      </c>
      <c r="O174" s="44">
        <v>895</v>
      </c>
      <c r="P174" s="321">
        <f t="shared" si="75"/>
        <v>17.899999999999999</v>
      </c>
    </row>
    <row r="175" spans="1:16" ht="12.75" x14ac:dyDescent="0.2">
      <c r="A175" s="4">
        <v>41</v>
      </c>
      <c r="B175" s="152">
        <v>633013</v>
      </c>
      <c r="C175" s="4" t="s">
        <v>359</v>
      </c>
      <c r="D175" s="80">
        <v>400</v>
      </c>
      <c r="E175" s="84">
        <v>0</v>
      </c>
      <c r="F175" s="105">
        <f t="shared" si="83"/>
        <v>400</v>
      </c>
      <c r="G175" s="84">
        <v>0</v>
      </c>
      <c r="H175" s="43">
        <f t="shared" si="70"/>
        <v>400</v>
      </c>
      <c r="I175" s="84">
        <v>0</v>
      </c>
      <c r="J175" s="43">
        <f t="shared" si="71"/>
        <v>400</v>
      </c>
      <c r="K175" s="84">
        <v>0</v>
      </c>
      <c r="L175" s="43">
        <f t="shared" si="72"/>
        <v>400</v>
      </c>
      <c r="M175" s="84">
        <v>0</v>
      </c>
      <c r="N175" s="43">
        <f t="shared" si="73"/>
        <v>400</v>
      </c>
      <c r="O175" s="44"/>
      <c r="P175" s="321">
        <f t="shared" si="75"/>
        <v>0</v>
      </c>
    </row>
    <row r="176" spans="1:16" ht="12.75" x14ac:dyDescent="0.2">
      <c r="A176" s="3">
        <v>41</v>
      </c>
      <c r="B176" s="151">
        <v>634</v>
      </c>
      <c r="C176" s="3" t="s">
        <v>73</v>
      </c>
      <c r="D176" s="77">
        <f t="shared" ref="D176:E176" si="90">SUM(D177:D178)</f>
        <v>6000</v>
      </c>
      <c r="E176" s="76">
        <f t="shared" si="90"/>
        <v>0</v>
      </c>
      <c r="F176" s="95">
        <f t="shared" si="83"/>
        <v>6000</v>
      </c>
      <c r="G176" s="76">
        <f t="shared" ref="G176:I176" si="91">SUM(G177:G178)</f>
        <v>0</v>
      </c>
      <c r="H176" s="46">
        <f t="shared" si="70"/>
        <v>6000</v>
      </c>
      <c r="I176" s="76">
        <f t="shared" si="91"/>
        <v>0</v>
      </c>
      <c r="J176" s="46">
        <f t="shared" si="71"/>
        <v>6000</v>
      </c>
      <c r="K176" s="76">
        <f t="shared" ref="K176:M176" si="92">SUM(K177:K178)</f>
        <v>0</v>
      </c>
      <c r="L176" s="46">
        <f t="shared" si="72"/>
        <v>6000</v>
      </c>
      <c r="M176" s="76">
        <f t="shared" si="92"/>
        <v>0</v>
      </c>
      <c r="N176" s="46">
        <f t="shared" si="73"/>
        <v>6000</v>
      </c>
      <c r="O176" s="49">
        <f>SUM(O177:O178)</f>
        <v>3463</v>
      </c>
      <c r="P176" s="322">
        <f t="shared" si="75"/>
        <v>57.716666666666669</v>
      </c>
    </row>
    <row r="177" spans="1:16" ht="12.75" x14ac:dyDescent="0.2">
      <c r="A177" s="4">
        <v>41</v>
      </c>
      <c r="B177" s="152">
        <v>634001</v>
      </c>
      <c r="C177" s="4" t="s">
        <v>135</v>
      </c>
      <c r="D177" s="80">
        <v>4000</v>
      </c>
      <c r="E177" s="79">
        <v>0</v>
      </c>
      <c r="F177" s="105">
        <f t="shared" si="83"/>
        <v>4000</v>
      </c>
      <c r="G177" s="79">
        <v>0</v>
      </c>
      <c r="H177" s="43">
        <f t="shared" si="70"/>
        <v>4000</v>
      </c>
      <c r="I177" s="79">
        <v>0</v>
      </c>
      <c r="J177" s="43">
        <f t="shared" si="71"/>
        <v>4000</v>
      </c>
      <c r="K177" s="79">
        <v>0</v>
      </c>
      <c r="L177" s="43">
        <f t="shared" si="72"/>
        <v>4000</v>
      </c>
      <c r="M177" s="79">
        <v>0</v>
      </c>
      <c r="N177" s="43">
        <f t="shared" si="73"/>
        <v>4000</v>
      </c>
      <c r="O177" s="44">
        <v>2438</v>
      </c>
      <c r="P177" s="321">
        <f t="shared" si="75"/>
        <v>60.95</v>
      </c>
    </row>
    <row r="178" spans="1:16" ht="12.75" x14ac:dyDescent="0.2">
      <c r="A178" s="4">
        <v>41</v>
      </c>
      <c r="B178" s="152">
        <v>634002</v>
      </c>
      <c r="C178" s="4" t="s">
        <v>74</v>
      </c>
      <c r="D178" s="80">
        <v>2000</v>
      </c>
      <c r="E178" s="79">
        <v>0</v>
      </c>
      <c r="F178" s="105">
        <f t="shared" si="83"/>
        <v>2000</v>
      </c>
      <c r="G178" s="79">
        <v>0</v>
      </c>
      <c r="H178" s="43">
        <f t="shared" si="70"/>
        <v>2000</v>
      </c>
      <c r="I178" s="79">
        <v>0</v>
      </c>
      <c r="J178" s="43">
        <f t="shared" si="71"/>
        <v>2000</v>
      </c>
      <c r="K178" s="79">
        <v>0</v>
      </c>
      <c r="L178" s="43">
        <f t="shared" si="72"/>
        <v>2000</v>
      </c>
      <c r="M178" s="79">
        <v>0</v>
      </c>
      <c r="N178" s="43">
        <f t="shared" si="73"/>
        <v>2000</v>
      </c>
      <c r="O178" s="44">
        <v>1025</v>
      </c>
      <c r="P178" s="321">
        <f t="shared" si="75"/>
        <v>51.249999999999993</v>
      </c>
    </row>
    <row r="179" spans="1:16" ht="12.75" x14ac:dyDescent="0.2">
      <c r="A179" s="3">
        <v>41</v>
      </c>
      <c r="B179" s="151">
        <v>634003</v>
      </c>
      <c r="C179" s="3" t="s">
        <v>75</v>
      </c>
      <c r="D179" s="77">
        <v>420</v>
      </c>
      <c r="E179" s="79">
        <v>0</v>
      </c>
      <c r="F179" s="95">
        <f t="shared" si="83"/>
        <v>420</v>
      </c>
      <c r="G179" s="79">
        <v>0</v>
      </c>
      <c r="H179" s="43">
        <f t="shared" si="70"/>
        <v>420</v>
      </c>
      <c r="I179" s="79">
        <v>0</v>
      </c>
      <c r="J179" s="43">
        <f t="shared" si="71"/>
        <v>420</v>
      </c>
      <c r="K179" s="79">
        <v>0</v>
      </c>
      <c r="L179" s="43">
        <f t="shared" si="72"/>
        <v>420</v>
      </c>
      <c r="M179" s="79">
        <v>0</v>
      </c>
      <c r="N179" s="43">
        <f t="shared" si="73"/>
        <v>420</v>
      </c>
      <c r="O179" s="44">
        <v>261</v>
      </c>
      <c r="P179" s="321">
        <f t="shared" si="75"/>
        <v>62.142857142857146</v>
      </c>
    </row>
    <row r="180" spans="1:16" ht="12.75" x14ac:dyDescent="0.2">
      <c r="A180" s="3">
        <v>41</v>
      </c>
      <c r="B180" s="151">
        <v>635</v>
      </c>
      <c r="C180" s="3" t="s">
        <v>76</v>
      </c>
      <c r="D180" s="77">
        <f t="shared" ref="D180:E180" si="93">SUM(D181:D185)</f>
        <v>4000</v>
      </c>
      <c r="E180" s="76">
        <f t="shared" si="93"/>
        <v>0</v>
      </c>
      <c r="F180" s="95">
        <f t="shared" si="83"/>
        <v>4000</v>
      </c>
      <c r="G180" s="76">
        <f t="shared" ref="G180:I180" si="94">SUM(G181:G185)</f>
        <v>0</v>
      </c>
      <c r="H180" s="43">
        <f t="shared" si="70"/>
        <v>4000</v>
      </c>
      <c r="I180" s="76">
        <f t="shared" si="94"/>
        <v>0</v>
      </c>
      <c r="J180" s="43">
        <f t="shared" si="71"/>
        <v>4000</v>
      </c>
      <c r="K180" s="76">
        <f t="shared" ref="K180:M180" si="95">SUM(K181:K185)</f>
        <v>0</v>
      </c>
      <c r="L180" s="46">
        <f t="shared" si="72"/>
        <v>4000</v>
      </c>
      <c r="M180" s="76">
        <f t="shared" si="95"/>
        <v>0</v>
      </c>
      <c r="N180" s="46">
        <f t="shared" si="73"/>
        <v>4000</v>
      </c>
      <c r="O180" s="49">
        <f>SUM(O181:O185)</f>
        <v>0</v>
      </c>
      <c r="P180" s="322">
        <f t="shared" si="75"/>
        <v>0</v>
      </c>
    </row>
    <row r="181" spans="1:16" ht="12.75" x14ac:dyDescent="0.2">
      <c r="A181" s="4">
        <v>41</v>
      </c>
      <c r="B181" s="152">
        <v>635001</v>
      </c>
      <c r="C181" s="4" t="s">
        <v>77</v>
      </c>
      <c r="D181" s="80">
        <v>100</v>
      </c>
      <c r="E181" s="79">
        <v>0</v>
      </c>
      <c r="F181" s="105">
        <f t="shared" si="83"/>
        <v>100</v>
      </c>
      <c r="G181" s="79">
        <v>0</v>
      </c>
      <c r="H181" s="43">
        <f t="shared" si="70"/>
        <v>100</v>
      </c>
      <c r="I181" s="79">
        <v>0</v>
      </c>
      <c r="J181" s="43">
        <f t="shared" si="71"/>
        <v>100</v>
      </c>
      <c r="K181" s="79">
        <v>0</v>
      </c>
      <c r="L181" s="43">
        <f t="shared" si="72"/>
        <v>100</v>
      </c>
      <c r="M181" s="79">
        <v>0</v>
      </c>
      <c r="N181" s="43">
        <f t="shared" si="73"/>
        <v>100</v>
      </c>
      <c r="O181" s="44">
        <v>0</v>
      </c>
      <c r="P181" s="321">
        <f t="shared" si="75"/>
        <v>0</v>
      </c>
    </row>
    <row r="182" spans="1:16" ht="12.75" x14ac:dyDescent="0.2">
      <c r="A182" s="4">
        <v>41</v>
      </c>
      <c r="B182" s="152">
        <v>635002</v>
      </c>
      <c r="C182" s="4" t="s">
        <v>78</v>
      </c>
      <c r="D182" s="80">
        <v>100</v>
      </c>
      <c r="E182" s="79">
        <v>0</v>
      </c>
      <c r="F182" s="105">
        <f t="shared" si="83"/>
        <v>100</v>
      </c>
      <c r="G182" s="79">
        <v>0</v>
      </c>
      <c r="H182" s="43">
        <f t="shared" si="70"/>
        <v>100</v>
      </c>
      <c r="I182" s="79">
        <v>0</v>
      </c>
      <c r="J182" s="43">
        <f t="shared" si="71"/>
        <v>100</v>
      </c>
      <c r="K182" s="79">
        <v>0</v>
      </c>
      <c r="L182" s="43">
        <f t="shared" si="72"/>
        <v>100</v>
      </c>
      <c r="M182" s="79">
        <v>0</v>
      </c>
      <c r="N182" s="43">
        <f t="shared" si="73"/>
        <v>100</v>
      </c>
      <c r="O182" s="44">
        <v>0</v>
      </c>
      <c r="P182" s="321">
        <f t="shared" si="75"/>
        <v>0</v>
      </c>
    </row>
    <row r="183" spans="1:16" ht="12.75" x14ac:dyDescent="0.2">
      <c r="A183" s="4">
        <v>41</v>
      </c>
      <c r="B183" s="152">
        <v>635004</v>
      </c>
      <c r="C183" s="4" t="s">
        <v>79</v>
      </c>
      <c r="D183" s="80">
        <v>170</v>
      </c>
      <c r="E183" s="79">
        <v>0</v>
      </c>
      <c r="F183" s="105">
        <f t="shared" si="83"/>
        <v>170</v>
      </c>
      <c r="G183" s="79">
        <v>0</v>
      </c>
      <c r="H183" s="43">
        <f t="shared" si="70"/>
        <v>170</v>
      </c>
      <c r="I183" s="79">
        <v>0</v>
      </c>
      <c r="J183" s="43">
        <f t="shared" si="71"/>
        <v>170</v>
      </c>
      <c r="K183" s="79">
        <v>0</v>
      </c>
      <c r="L183" s="43">
        <f t="shared" si="72"/>
        <v>170</v>
      </c>
      <c r="M183" s="79">
        <v>0</v>
      </c>
      <c r="N183" s="43">
        <f t="shared" si="73"/>
        <v>170</v>
      </c>
      <c r="O183" s="44">
        <v>0</v>
      </c>
      <c r="P183" s="321">
        <f t="shared" si="75"/>
        <v>0</v>
      </c>
    </row>
    <row r="184" spans="1:16" ht="12.75" x14ac:dyDescent="0.2">
      <c r="A184" s="4">
        <v>41</v>
      </c>
      <c r="B184" s="152">
        <v>635005</v>
      </c>
      <c r="C184" s="4" t="s">
        <v>80</v>
      </c>
      <c r="D184" s="80">
        <v>830</v>
      </c>
      <c r="E184" s="79">
        <v>0</v>
      </c>
      <c r="F184" s="105">
        <f t="shared" si="83"/>
        <v>830</v>
      </c>
      <c r="G184" s="79">
        <v>0</v>
      </c>
      <c r="H184" s="43">
        <f t="shared" si="70"/>
        <v>830</v>
      </c>
      <c r="I184" s="79">
        <v>0</v>
      </c>
      <c r="J184" s="43">
        <f t="shared" si="71"/>
        <v>830</v>
      </c>
      <c r="K184" s="79">
        <v>0</v>
      </c>
      <c r="L184" s="43">
        <f t="shared" si="72"/>
        <v>830</v>
      </c>
      <c r="M184" s="79">
        <v>0</v>
      </c>
      <c r="N184" s="43">
        <f t="shared" si="73"/>
        <v>830</v>
      </c>
      <c r="O184" s="44">
        <v>0</v>
      </c>
      <c r="P184" s="321">
        <f t="shared" si="75"/>
        <v>0</v>
      </c>
    </row>
    <row r="185" spans="1:16" ht="12.75" x14ac:dyDescent="0.2">
      <c r="A185" s="4">
        <v>41</v>
      </c>
      <c r="B185" s="152">
        <v>635006</v>
      </c>
      <c r="C185" s="35" t="s">
        <v>81</v>
      </c>
      <c r="D185" s="80">
        <v>2800</v>
      </c>
      <c r="E185" s="79">
        <v>0</v>
      </c>
      <c r="F185" s="105">
        <f t="shared" si="83"/>
        <v>2800</v>
      </c>
      <c r="G185" s="79">
        <v>0</v>
      </c>
      <c r="H185" s="43">
        <f t="shared" si="70"/>
        <v>2800</v>
      </c>
      <c r="I185" s="79">
        <v>0</v>
      </c>
      <c r="J185" s="43">
        <f t="shared" si="71"/>
        <v>2800</v>
      </c>
      <c r="K185" s="79">
        <v>0</v>
      </c>
      <c r="L185" s="43">
        <f t="shared" si="72"/>
        <v>2800</v>
      </c>
      <c r="M185" s="79">
        <v>0</v>
      </c>
      <c r="N185" s="43">
        <f t="shared" si="73"/>
        <v>2800</v>
      </c>
      <c r="O185" s="44">
        <v>0</v>
      </c>
      <c r="P185" s="321">
        <f t="shared" si="75"/>
        <v>0</v>
      </c>
    </row>
    <row r="186" spans="1:16" ht="12.75" x14ac:dyDescent="0.2">
      <c r="A186" s="3">
        <v>41</v>
      </c>
      <c r="B186" s="151">
        <v>637</v>
      </c>
      <c r="C186" s="3" t="s">
        <v>84</v>
      </c>
      <c r="D186" s="77">
        <f t="shared" ref="D186:E186" si="96">SUM(D187:D191)</f>
        <v>9669</v>
      </c>
      <c r="E186" s="78">
        <f t="shared" si="96"/>
        <v>0</v>
      </c>
      <c r="F186" s="95">
        <f t="shared" si="83"/>
        <v>9669</v>
      </c>
      <c r="G186" s="78">
        <f t="shared" ref="G186:I186" si="97">SUM(G187:G191)</f>
        <v>0</v>
      </c>
      <c r="H186" s="46">
        <f t="shared" si="70"/>
        <v>9669</v>
      </c>
      <c r="I186" s="78">
        <f t="shared" si="97"/>
        <v>0</v>
      </c>
      <c r="J186" s="46">
        <f t="shared" si="71"/>
        <v>9669</v>
      </c>
      <c r="K186" s="78">
        <f t="shared" ref="K186:M186" si="98">SUM(K187:K191)</f>
        <v>0</v>
      </c>
      <c r="L186" s="46">
        <f t="shared" si="72"/>
        <v>9669</v>
      </c>
      <c r="M186" s="78">
        <f t="shared" si="98"/>
        <v>0</v>
      </c>
      <c r="N186" s="46">
        <f t="shared" si="73"/>
        <v>9669</v>
      </c>
      <c r="O186" s="49">
        <f>SUM(O187:O191)</f>
        <v>12067</v>
      </c>
      <c r="P186" s="322">
        <f t="shared" si="75"/>
        <v>124.80091012514221</v>
      </c>
    </row>
    <row r="187" spans="1:16" ht="12.75" x14ac:dyDescent="0.2">
      <c r="A187" s="4">
        <v>41</v>
      </c>
      <c r="B187" s="152">
        <v>637001</v>
      </c>
      <c r="C187" s="4" t="s">
        <v>85</v>
      </c>
      <c r="D187" s="80">
        <v>830</v>
      </c>
      <c r="E187" s="79">
        <v>0</v>
      </c>
      <c r="F187" s="105">
        <f t="shared" si="83"/>
        <v>830</v>
      </c>
      <c r="G187" s="79">
        <v>0</v>
      </c>
      <c r="H187" s="43">
        <f t="shared" si="70"/>
        <v>830</v>
      </c>
      <c r="I187" s="79">
        <v>0</v>
      </c>
      <c r="J187" s="43">
        <f t="shared" si="71"/>
        <v>830</v>
      </c>
      <c r="K187" s="79">
        <v>0</v>
      </c>
      <c r="L187" s="43">
        <f t="shared" si="72"/>
        <v>830</v>
      </c>
      <c r="M187" s="79">
        <v>0</v>
      </c>
      <c r="N187" s="43">
        <f t="shared" si="73"/>
        <v>830</v>
      </c>
      <c r="O187" s="44">
        <v>1913</v>
      </c>
      <c r="P187" s="321">
        <f t="shared" si="75"/>
        <v>230.48192771084337</v>
      </c>
    </row>
    <row r="188" spans="1:16" ht="12.75" x14ac:dyDescent="0.2">
      <c r="A188" s="4">
        <v>41</v>
      </c>
      <c r="B188" s="152">
        <v>637004</v>
      </c>
      <c r="C188" s="4" t="s">
        <v>119</v>
      </c>
      <c r="D188" s="80">
        <v>1600</v>
      </c>
      <c r="E188" s="79">
        <v>0</v>
      </c>
      <c r="F188" s="105">
        <f t="shared" si="83"/>
        <v>1600</v>
      </c>
      <c r="G188" s="79">
        <v>0</v>
      </c>
      <c r="H188" s="43">
        <f t="shared" si="70"/>
        <v>1600</v>
      </c>
      <c r="I188" s="79">
        <v>0</v>
      </c>
      <c r="J188" s="43">
        <f t="shared" si="71"/>
        <v>1600</v>
      </c>
      <c r="K188" s="79">
        <v>0</v>
      </c>
      <c r="L188" s="43">
        <f t="shared" si="72"/>
        <v>1600</v>
      </c>
      <c r="M188" s="79">
        <v>0</v>
      </c>
      <c r="N188" s="43">
        <f t="shared" si="73"/>
        <v>1600</v>
      </c>
      <c r="O188" s="44">
        <v>546</v>
      </c>
      <c r="P188" s="321">
        <f t="shared" si="75"/>
        <v>34.125</v>
      </c>
    </row>
    <row r="189" spans="1:16" ht="12.75" x14ac:dyDescent="0.2">
      <c r="A189" s="4">
        <v>41</v>
      </c>
      <c r="B189" s="152">
        <v>637005</v>
      </c>
      <c r="C189" s="4" t="s">
        <v>120</v>
      </c>
      <c r="D189" s="80">
        <v>4000</v>
      </c>
      <c r="E189" s="79">
        <v>0</v>
      </c>
      <c r="F189" s="105">
        <f t="shared" si="83"/>
        <v>4000</v>
      </c>
      <c r="G189" s="79">
        <v>0</v>
      </c>
      <c r="H189" s="43">
        <f t="shared" si="70"/>
        <v>4000</v>
      </c>
      <c r="I189" s="79">
        <v>0</v>
      </c>
      <c r="J189" s="43">
        <f t="shared" si="71"/>
        <v>4000</v>
      </c>
      <c r="K189" s="79">
        <v>0</v>
      </c>
      <c r="L189" s="43">
        <f t="shared" si="72"/>
        <v>4000</v>
      </c>
      <c r="M189" s="79">
        <v>0</v>
      </c>
      <c r="N189" s="43">
        <f t="shared" si="73"/>
        <v>4000</v>
      </c>
      <c r="O189" s="44">
        <v>4645</v>
      </c>
      <c r="P189" s="321">
        <f t="shared" si="75"/>
        <v>116.12499999999999</v>
      </c>
    </row>
    <row r="190" spans="1:16" ht="12.75" x14ac:dyDescent="0.2">
      <c r="A190" s="4">
        <v>41</v>
      </c>
      <c r="B190" s="152">
        <v>637006</v>
      </c>
      <c r="C190" s="4" t="s">
        <v>411</v>
      </c>
      <c r="D190" s="80"/>
      <c r="E190" s="79">
        <v>0</v>
      </c>
      <c r="F190" s="105">
        <f t="shared" si="83"/>
        <v>0</v>
      </c>
      <c r="G190" s="79">
        <v>0</v>
      </c>
      <c r="H190" s="43">
        <f t="shared" si="70"/>
        <v>0</v>
      </c>
      <c r="I190" s="79">
        <v>0</v>
      </c>
      <c r="J190" s="43">
        <f t="shared" si="71"/>
        <v>0</v>
      </c>
      <c r="K190" s="79">
        <v>0</v>
      </c>
      <c r="L190" s="43">
        <f t="shared" si="72"/>
        <v>0</v>
      </c>
      <c r="M190" s="79">
        <v>0</v>
      </c>
      <c r="N190" s="43">
        <f t="shared" si="73"/>
        <v>0</v>
      </c>
      <c r="O190" s="44">
        <v>2695</v>
      </c>
      <c r="P190" s="321">
        <v>0</v>
      </c>
    </row>
    <row r="191" spans="1:16" ht="12.75" x14ac:dyDescent="0.2">
      <c r="A191" s="4">
        <v>41</v>
      </c>
      <c r="B191" s="152" t="s">
        <v>268</v>
      </c>
      <c r="C191" s="4" t="s">
        <v>180</v>
      </c>
      <c r="D191" s="80">
        <v>3239</v>
      </c>
      <c r="E191" s="79">
        <v>0</v>
      </c>
      <c r="F191" s="105">
        <f t="shared" si="83"/>
        <v>3239</v>
      </c>
      <c r="G191" s="79">
        <v>0</v>
      </c>
      <c r="H191" s="43">
        <f t="shared" si="70"/>
        <v>3239</v>
      </c>
      <c r="I191" s="79">
        <v>0</v>
      </c>
      <c r="J191" s="43">
        <f t="shared" si="71"/>
        <v>3239</v>
      </c>
      <c r="K191" s="79">
        <v>0</v>
      </c>
      <c r="L191" s="43">
        <f t="shared" si="72"/>
        <v>3239</v>
      </c>
      <c r="M191" s="79">
        <v>0</v>
      </c>
      <c r="N191" s="43">
        <f t="shared" si="73"/>
        <v>3239</v>
      </c>
      <c r="O191" s="44">
        <v>2268</v>
      </c>
      <c r="P191" s="321">
        <f t="shared" si="75"/>
        <v>70.021611608521155</v>
      </c>
    </row>
    <row r="192" spans="1:16" ht="12.75" x14ac:dyDescent="0.2">
      <c r="A192" s="3">
        <v>41</v>
      </c>
      <c r="B192" s="151">
        <v>642</v>
      </c>
      <c r="C192" s="3" t="s">
        <v>121</v>
      </c>
      <c r="D192" s="77">
        <f t="shared" ref="D192:M192" si="99">SUM(D193)</f>
        <v>200</v>
      </c>
      <c r="E192" s="76">
        <f t="shared" si="99"/>
        <v>0</v>
      </c>
      <c r="F192" s="95">
        <f t="shared" si="83"/>
        <v>200</v>
      </c>
      <c r="G192" s="76">
        <f t="shared" si="99"/>
        <v>0</v>
      </c>
      <c r="H192" s="46">
        <f t="shared" si="70"/>
        <v>200</v>
      </c>
      <c r="I192" s="76">
        <f t="shared" si="99"/>
        <v>0</v>
      </c>
      <c r="J192" s="46">
        <f t="shared" si="71"/>
        <v>200</v>
      </c>
      <c r="K192" s="76">
        <f t="shared" si="99"/>
        <v>0</v>
      </c>
      <c r="L192" s="46">
        <f t="shared" si="72"/>
        <v>200</v>
      </c>
      <c r="M192" s="76">
        <f t="shared" si="99"/>
        <v>0</v>
      </c>
      <c r="N192" s="46">
        <f t="shared" si="73"/>
        <v>200</v>
      </c>
      <c r="O192" s="49">
        <f>SUM(O193)</f>
        <v>899</v>
      </c>
      <c r="P192" s="322">
        <f t="shared" si="75"/>
        <v>449.5</v>
      </c>
    </row>
    <row r="193" spans="1:16" ht="12.75" x14ac:dyDescent="0.2">
      <c r="A193" s="4">
        <v>41</v>
      </c>
      <c r="B193" s="152">
        <v>642015</v>
      </c>
      <c r="C193" s="4" t="s">
        <v>258</v>
      </c>
      <c r="D193" s="80">
        <v>200</v>
      </c>
      <c r="E193" s="79">
        <v>0</v>
      </c>
      <c r="F193" s="105">
        <f t="shared" si="83"/>
        <v>200</v>
      </c>
      <c r="G193" s="79">
        <v>0</v>
      </c>
      <c r="H193" s="43">
        <f t="shared" si="70"/>
        <v>200</v>
      </c>
      <c r="I193" s="79">
        <v>0</v>
      </c>
      <c r="J193" s="43">
        <f t="shared" si="71"/>
        <v>200</v>
      </c>
      <c r="K193" s="79">
        <v>0</v>
      </c>
      <c r="L193" s="43">
        <f t="shared" si="72"/>
        <v>200</v>
      </c>
      <c r="M193" s="79">
        <v>0</v>
      </c>
      <c r="N193" s="43">
        <f t="shared" si="73"/>
        <v>200</v>
      </c>
      <c r="O193" s="44">
        <v>899</v>
      </c>
      <c r="P193" s="321">
        <f t="shared" si="75"/>
        <v>449.5</v>
      </c>
    </row>
    <row r="194" spans="1:16" ht="12.75" x14ac:dyDescent="0.2">
      <c r="A194" s="4"/>
      <c r="B194" s="152"/>
      <c r="C194" s="4"/>
      <c r="D194" s="80"/>
      <c r="E194" s="79"/>
      <c r="F194" s="105">
        <f t="shared" si="83"/>
        <v>0</v>
      </c>
      <c r="G194" s="79"/>
      <c r="H194" s="43">
        <f t="shared" si="70"/>
        <v>0</v>
      </c>
      <c r="I194" s="79"/>
      <c r="J194" s="43">
        <f t="shared" si="71"/>
        <v>0</v>
      </c>
      <c r="K194" s="79"/>
      <c r="L194" s="43">
        <f t="shared" si="72"/>
        <v>0</v>
      </c>
      <c r="M194" s="79"/>
      <c r="N194" s="43">
        <f t="shared" si="73"/>
        <v>0</v>
      </c>
      <c r="O194" s="44"/>
      <c r="P194" s="321">
        <v>0</v>
      </c>
    </row>
    <row r="195" spans="1:16" ht="12.75" x14ac:dyDescent="0.2">
      <c r="A195" s="3"/>
      <c r="B195" s="151"/>
      <c r="C195" s="3" t="s">
        <v>122</v>
      </c>
      <c r="D195" s="99">
        <f t="shared" ref="D195:E195" si="100">D196+D202+D212</f>
        <v>112229</v>
      </c>
      <c r="E195" s="99">
        <f t="shared" si="100"/>
        <v>0</v>
      </c>
      <c r="F195" s="99">
        <f>D195+E195</f>
        <v>112229</v>
      </c>
      <c r="G195" s="99">
        <f t="shared" ref="G195:I195" si="101">G196+G202+G212</f>
        <v>0</v>
      </c>
      <c r="H195" s="109">
        <f t="shared" si="70"/>
        <v>112229</v>
      </c>
      <c r="I195" s="99">
        <f t="shared" si="101"/>
        <v>0</v>
      </c>
      <c r="J195" s="109">
        <f t="shared" si="71"/>
        <v>112229</v>
      </c>
      <c r="K195" s="99">
        <f t="shared" ref="K195:M195" si="102">K196+K202+K212</f>
        <v>0</v>
      </c>
      <c r="L195" s="109">
        <f t="shared" si="72"/>
        <v>112229</v>
      </c>
      <c r="M195" s="99">
        <f t="shared" si="102"/>
        <v>0</v>
      </c>
      <c r="N195" s="109">
        <f t="shared" si="73"/>
        <v>112229</v>
      </c>
      <c r="O195" s="52">
        <f>O196+O202+O212</f>
        <v>98791</v>
      </c>
      <c r="P195" s="301">
        <f t="shared" si="75"/>
        <v>88.026267720464418</v>
      </c>
    </row>
    <row r="196" spans="1:16" ht="12.75" x14ac:dyDescent="0.2">
      <c r="A196" s="3"/>
      <c r="B196" s="151">
        <v>610</v>
      </c>
      <c r="C196" s="3" t="s">
        <v>123</v>
      </c>
      <c r="D196" s="77">
        <f>SUM(D197:D200)</f>
        <v>82993</v>
      </c>
      <c r="E196" s="76">
        <f>SUM(E197:E200)</f>
        <v>0</v>
      </c>
      <c r="F196" s="95">
        <f>D196+E196</f>
        <v>82993</v>
      </c>
      <c r="G196" s="76">
        <f>SUM(G197:G200)</f>
        <v>0</v>
      </c>
      <c r="H196" s="46">
        <f t="shared" si="70"/>
        <v>82993</v>
      </c>
      <c r="I196" s="76">
        <f>SUM(I197:I200)</f>
        <v>0</v>
      </c>
      <c r="J196" s="46">
        <f t="shared" si="71"/>
        <v>82993</v>
      </c>
      <c r="K196" s="76">
        <f>SUM(K197:K200)</f>
        <v>0</v>
      </c>
      <c r="L196" s="46">
        <f t="shared" si="72"/>
        <v>82993</v>
      </c>
      <c r="M196" s="76">
        <f>SUM(M197:M200)</f>
        <v>0</v>
      </c>
      <c r="N196" s="46">
        <f t="shared" si="73"/>
        <v>82993</v>
      </c>
      <c r="O196" s="49">
        <f>SUM(O197:O201)</f>
        <v>77073</v>
      </c>
      <c r="P196" s="322">
        <f t="shared" si="75"/>
        <v>92.866868290096761</v>
      </c>
    </row>
    <row r="197" spans="1:16" ht="12.75" x14ac:dyDescent="0.2">
      <c r="A197" s="4">
        <v>41</v>
      </c>
      <c r="B197" s="152">
        <v>611</v>
      </c>
      <c r="C197" s="4" t="s">
        <v>46</v>
      </c>
      <c r="D197" s="80">
        <v>82993</v>
      </c>
      <c r="E197" s="79">
        <v>0</v>
      </c>
      <c r="F197" s="105">
        <f t="shared" ref="F197:F215" si="103">D197+E197</f>
        <v>82993</v>
      </c>
      <c r="G197" s="79">
        <v>0</v>
      </c>
      <c r="H197" s="43">
        <f t="shared" si="70"/>
        <v>82993</v>
      </c>
      <c r="I197" s="79">
        <v>0</v>
      </c>
      <c r="J197" s="43">
        <f t="shared" si="71"/>
        <v>82993</v>
      </c>
      <c r="K197" s="79">
        <v>0</v>
      </c>
      <c r="L197" s="43">
        <f t="shared" si="72"/>
        <v>82993</v>
      </c>
      <c r="M197" s="79">
        <v>0</v>
      </c>
      <c r="N197" s="43">
        <f t="shared" si="73"/>
        <v>82993</v>
      </c>
      <c r="O197" s="44">
        <v>40111</v>
      </c>
      <c r="P197" s="321">
        <f t="shared" si="75"/>
        <v>48.330582097285316</v>
      </c>
    </row>
    <row r="198" spans="1:16" ht="12.75" x14ac:dyDescent="0.2">
      <c r="A198" s="4">
        <v>41</v>
      </c>
      <c r="B198" s="152">
        <v>612</v>
      </c>
      <c r="C198" s="4" t="s">
        <v>47</v>
      </c>
      <c r="D198" s="80"/>
      <c r="E198" s="79"/>
      <c r="F198" s="105">
        <f t="shared" si="103"/>
        <v>0</v>
      </c>
      <c r="G198" s="79"/>
      <c r="H198" s="43">
        <f t="shared" si="70"/>
        <v>0</v>
      </c>
      <c r="I198" s="79"/>
      <c r="J198" s="43">
        <f t="shared" si="71"/>
        <v>0</v>
      </c>
      <c r="K198" s="79"/>
      <c r="L198" s="43">
        <f t="shared" si="72"/>
        <v>0</v>
      </c>
      <c r="M198" s="79"/>
      <c r="N198" s="43">
        <f t="shared" si="73"/>
        <v>0</v>
      </c>
      <c r="O198" s="44">
        <v>26390</v>
      </c>
      <c r="P198" s="323">
        <v>0</v>
      </c>
    </row>
    <row r="199" spans="1:16" ht="12.75" x14ac:dyDescent="0.2">
      <c r="A199" s="4">
        <v>41</v>
      </c>
      <c r="B199" s="152">
        <v>615</v>
      </c>
      <c r="C199" s="4" t="s">
        <v>380</v>
      </c>
      <c r="D199" s="80"/>
      <c r="E199" s="79"/>
      <c r="F199" s="105">
        <f t="shared" si="103"/>
        <v>0</v>
      </c>
      <c r="G199" s="79"/>
      <c r="H199" s="43">
        <f t="shared" si="70"/>
        <v>0</v>
      </c>
      <c r="I199" s="79"/>
      <c r="J199" s="43">
        <f t="shared" si="71"/>
        <v>0</v>
      </c>
      <c r="K199" s="79"/>
      <c r="L199" s="43">
        <f t="shared" si="72"/>
        <v>0</v>
      </c>
      <c r="M199" s="79"/>
      <c r="N199" s="43">
        <f t="shared" si="73"/>
        <v>0</v>
      </c>
      <c r="O199" s="44">
        <v>4228</v>
      </c>
      <c r="P199" s="323">
        <v>0</v>
      </c>
    </row>
    <row r="200" spans="1:16" ht="12.75" x14ac:dyDescent="0.2">
      <c r="A200" s="4">
        <v>41</v>
      </c>
      <c r="B200" s="152">
        <v>614</v>
      </c>
      <c r="C200" s="4" t="s">
        <v>49</v>
      </c>
      <c r="D200" s="80"/>
      <c r="E200" s="79"/>
      <c r="F200" s="105">
        <f t="shared" si="103"/>
        <v>0</v>
      </c>
      <c r="G200" s="79"/>
      <c r="H200" s="43">
        <f t="shared" si="70"/>
        <v>0</v>
      </c>
      <c r="I200" s="79"/>
      <c r="J200" s="43">
        <f t="shared" si="71"/>
        <v>0</v>
      </c>
      <c r="K200" s="79"/>
      <c r="L200" s="43">
        <f t="shared" si="72"/>
        <v>0</v>
      </c>
      <c r="M200" s="79"/>
      <c r="N200" s="43">
        <f t="shared" si="73"/>
        <v>0</v>
      </c>
      <c r="O200" s="44">
        <v>6344</v>
      </c>
      <c r="P200" s="323">
        <v>0</v>
      </c>
    </row>
    <row r="201" spans="1:16" ht="12.75" x14ac:dyDescent="0.2">
      <c r="A201" s="4"/>
      <c r="B201" s="152"/>
      <c r="C201" s="4"/>
      <c r="D201" s="80"/>
      <c r="E201" s="79"/>
      <c r="F201" s="105">
        <f t="shared" si="103"/>
        <v>0</v>
      </c>
      <c r="G201" s="79"/>
      <c r="H201" s="43">
        <f t="shared" si="70"/>
        <v>0</v>
      </c>
      <c r="I201" s="79"/>
      <c r="J201" s="43">
        <f t="shared" si="71"/>
        <v>0</v>
      </c>
      <c r="K201" s="79"/>
      <c r="L201" s="43">
        <f t="shared" si="72"/>
        <v>0</v>
      </c>
      <c r="M201" s="79"/>
      <c r="N201" s="43">
        <f t="shared" si="73"/>
        <v>0</v>
      </c>
      <c r="O201" s="44"/>
      <c r="P201" s="323">
        <v>0</v>
      </c>
    </row>
    <row r="202" spans="1:16" ht="12.75" x14ac:dyDescent="0.2">
      <c r="A202" s="3">
        <v>41</v>
      </c>
      <c r="B202" s="151">
        <v>620</v>
      </c>
      <c r="C202" s="3" t="s">
        <v>51</v>
      </c>
      <c r="D202" s="77">
        <f t="shared" ref="D202" si="104">SUM(D203:D209)</f>
        <v>28936</v>
      </c>
      <c r="E202" s="76">
        <f t="shared" ref="E202:G202" si="105">SUM(E203:E209)</f>
        <v>0</v>
      </c>
      <c r="F202" s="95">
        <f t="shared" si="103"/>
        <v>28936</v>
      </c>
      <c r="G202" s="76">
        <f t="shared" si="105"/>
        <v>0</v>
      </c>
      <c r="H202" s="46">
        <f t="shared" si="70"/>
        <v>28936</v>
      </c>
      <c r="I202" s="76">
        <f t="shared" ref="I202:K202" si="106">SUM(I203:I209)</f>
        <v>0</v>
      </c>
      <c r="J202" s="46">
        <f t="shared" si="71"/>
        <v>28936</v>
      </c>
      <c r="K202" s="76">
        <f t="shared" si="106"/>
        <v>0</v>
      </c>
      <c r="L202" s="46">
        <f t="shared" si="72"/>
        <v>28936</v>
      </c>
      <c r="M202" s="76">
        <f t="shared" ref="M202" si="107">SUM(M203:M209)</f>
        <v>0</v>
      </c>
      <c r="N202" s="46">
        <f t="shared" si="73"/>
        <v>28936</v>
      </c>
      <c r="O202" s="49">
        <f>SUM(O203:O209)</f>
        <v>21718</v>
      </c>
      <c r="P202" s="322">
        <f t="shared" si="75"/>
        <v>75.055294442908476</v>
      </c>
    </row>
    <row r="203" spans="1:16" ht="12.75" x14ac:dyDescent="0.2">
      <c r="A203" s="4">
        <v>41</v>
      </c>
      <c r="B203" s="152" t="s">
        <v>52</v>
      </c>
      <c r="C203" s="4" t="s">
        <v>53</v>
      </c>
      <c r="D203" s="80">
        <v>8229</v>
      </c>
      <c r="E203" s="79">
        <v>0</v>
      </c>
      <c r="F203" s="105">
        <f t="shared" si="103"/>
        <v>8229</v>
      </c>
      <c r="G203" s="79">
        <v>0</v>
      </c>
      <c r="H203" s="43">
        <f t="shared" si="70"/>
        <v>8229</v>
      </c>
      <c r="I203" s="79">
        <v>0</v>
      </c>
      <c r="J203" s="43">
        <f t="shared" si="71"/>
        <v>8229</v>
      </c>
      <c r="K203" s="79">
        <v>0</v>
      </c>
      <c r="L203" s="43">
        <f t="shared" si="72"/>
        <v>8229</v>
      </c>
      <c r="M203" s="79">
        <v>0</v>
      </c>
      <c r="N203" s="43">
        <f t="shared" si="73"/>
        <v>8229</v>
      </c>
      <c r="O203" s="44">
        <v>3521</v>
      </c>
      <c r="P203" s="321">
        <f t="shared" si="75"/>
        <v>42.787702029408194</v>
      </c>
    </row>
    <row r="204" spans="1:16" ht="12.75" x14ac:dyDescent="0.2">
      <c r="A204" s="4">
        <v>41</v>
      </c>
      <c r="B204" s="152">
        <v>625001</v>
      </c>
      <c r="C204" s="4" t="s">
        <v>116</v>
      </c>
      <c r="D204" s="80">
        <v>1162</v>
      </c>
      <c r="E204" s="79">
        <v>0</v>
      </c>
      <c r="F204" s="105">
        <f t="shared" si="103"/>
        <v>1162</v>
      </c>
      <c r="G204" s="79">
        <v>0</v>
      </c>
      <c r="H204" s="43">
        <f t="shared" si="70"/>
        <v>1162</v>
      </c>
      <c r="I204" s="79">
        <v>0</v>
      </c>
      <c r="J204" s="43">
        <f t="shared" si="71"/>
        <v>1162</v>
      </c>
      <c r="K204" s="79">
        <v>0</v>
      </c>
      <c r="L204" s="43">
        <f t="shared" si="72"/>
        <v>1162</v>
      </c>
      <c r="M204" s="79">
        <v>0</v>
      </c>
      <c r="N204" s="43">
        <f t="shared" si="73"/>
        <v>1162</v>
      </c>
      <c r="O204" s="44">
        <v>1015</v>
      </c>
      <c r="P204" s="321">
        <f t="shared" si="75"/>
        <v>87.349397590361448</v>
      </c>
    </row>
    <row r="205" spans="1:16" ht="12.75" x14ac:dyDescent="0.2">
      <c r="A205" s="4">
        <v>41</v>
      </c>
      <c r="B205" s="152">
        <v>625002</v>
      </c>
      <c r="C205" s="4" t="s">
        <v>54</v>
      </c>
      <c r="D205" s="80">
        <v>11619</v>
      </c>
      <c r="E205" s="79">
        <v>0</v>
      </c>
      <c r="F205" s="105">
        <f t="shared" si="103"/>
        <v>11619</v>
      </c>
      <c r="G205" s="79">
        <v>0</v>
      </c>
      <c r="H205" s="43">
        <f t="shared" si="70"/>
        <v>11619</v>
      </c>
      <c r="I205" s="79">
        <v>0</v>
      </c>
      <c r="J205" s="43">
        <f t="shared" si="71"/>
        <v>11619</v>
      </c>
      <c r="K205" s="79">
        <v>0</v>
      </c>
      <c r="L205" s="43">
        <f t="shared" si="72"/>
        <v>11619</v>
      </c>
      <c r="M205" s="79">
        <v>0</v>
      </c>
      <c r="N205" s="43">
        <f t="shared" si="73"/>
        <v>11619</v>
      </c>
      <c r="O205" s="44">
        <v>10088</v>
      </c>
      <c r="P205" s="321">
        <f t="shared" si="75"/>
        <v>86.823306652896122</v>
      </c>
    </row>
    <row r="206" spans="1:16" ht="12.75" x14ac:dyDescent="0.2">
      <c r="A206" s="4">
        <v>41</v>
      </c>
      <c r="B206" s="152">
        <v>625003</v>
      </c>
      <c r="C206" s="4" t="s">
        <v>55</v>
      </c>
      <c r="D206" s="80">
        <v>664</v>
      </c>
      <c r="E206" s="79">
        <v>0</v>
      </c>
      <c r="F206" s="105">
        <f t="shared" si="103"/>
        <v>664</v>
      </c>
      <c r="G206" s="79">
        <v>0</v>
      </c>
      <c r="H206" s="43">
        <f t="shared" ref="H206:H215" si="108">F206+G206</f>
        <v>664</v>
      </c>
      <c r="I206" s="79">
        <v>0</v>
      </c>
      <c r="J206" s="43">
        <f t="shared" ref="J206:J215" si="109">H206+I206</f>
        <v>664</v>
      </c>
      <c r="K206" s="79">
        <v>0</v>
      </c>
      <c r="L206" s="43">
        <f t="shared" ref="L206:L215" si="110">J206+K206</f>
        <v>664</v>
      </c>
      <c r="M206" s="79">
        <v>0</v>
      </c>
      <c r="N206" s="43">
        <f t="shared" ref="N206:N215" si="111">L206+M206</f>
        <v>664</v>
      </c>
      <c r="O206" s="44">
        <v>641</v>
      </c>
      <c r="P206" s="321">
        <f t="shared" si="75"/>
        <v>96.536144578313255</v>
      </c>
    </row>
    <row r="207" spans="1:16" ht="12.75" x14ac:dyDescent="0.2">
      <c r="A207" s="4">
        <v>41</v>
      </c>
      <c r="B207" s="152">
        <v>625004</v>
      </c>
      <c r="C207" s="4" t="s">
        <v>56</v>
      </c>
      <c r="D207" s="80">
        <v>2490</v>
      </c>
      <c r="E207" s="79">
        <v>0</v>
      </c>
      <c r="F207" s="105">
        <f t="shared" si="103"/>
        <v>2490</v>
      </c>
      <c r="G207" s="79">
        <v>0</v>
      </c>
      <c r="H207" s="43">
        <f t="shared" si="108"/>
        <v>2490</v>
      </c>
      <c r="I207" s="79">
        <v>0</v>
      </c>
      <c r="J207" s="43">
        <f t="shared" si="109"/>
        <v>2490</v>
      </c>
      <c r="K207" s="79">
        <v>0</v>
      </c>
      <c r="L207" s="43">
        <f t="shared" si="110"/>
        <v>2490</v>
      </c>
      <c r="M207" s="79">
        <v>0</v>
      </c>
      <c r="N207" s="43">
        <f t="shared" si="111"/>
        <v>2490</v>
      </c>
      <c r="O207" s="44">
        <v>2131</v>
      </c>
      <c r="P207" s="321">
        <f t="shared" si="75"/>
        <v>85.582329317269085</v>
      </c>
    </row>
    <row r="208" spans="1:16" ht="12.75" x14ac:dyDescent="0.2">
      <c r="A208" s="4">
        <v>41</v>
      </c>
      <c r="B208" s="152">
        <v>625005</v>
      </c>
      <c r="C208" s="4" t="s">
        <v>57</v>
      </c>
      <c r="D208" s="80">
        <v>830</v>
      </c>
      <c r="E208" s="79">
        <v>0</v>
      </c>
      <c r="F208" s="105">
        <f t="shared" si="103"/>
        <v>830</v>
      </c>
      <c r="G208" s="79">
        <v>0</v>
      </c>
      <c r="H208" s="43">
        <f t="shared" si="108"/>
        <v>830</v>
      </c>
      <c r="I208" s="79">
        <v>0</v>
      </c>
      <c r="J208" s="43">
        <f t="shared" si="109"/>
        <v>830</v>
      </c>
      <c r="K208" s="79">
        <v>0</v>
      </c>
      <c r="L208" s="43">
        <f t="shared" si="110"/>
        <v>830</v>
      </c>
      <c r="M208" s="79">
        <v>0</v>
      </c>
      <c r="N208" s="43">
        <f t="shared" si="111"/>
        <v>830</v>
      </c>
      <c r="O208" s="44">
        <v>512</v>
      </c>
      <c r="P208" s="321">
        <f t="shared" ref="P208:P209" si="112">O208/N208*100</f>
        <v>61.686746987951814</v>
      </c>
    </row>
    <row r="209" spans="1:16" ht="12.75" x14ac:dyDescent="0.2">
      <c r="A209" s="4">
        <v>41</v>
      </c>
      <c r="B209" s="152">
        <v>625007</v>
      </c>
      <c r="C209" s="4" t="s">
        <v>98</v>
      </c>
      <c r="D209" s="80">
        <v>3942</v>
      </c>
      <c r="E209" s="79">
        <v>0</v>
      </c>
      <c r="F209" s="105">
        <f t="shared" si="103"/>
        <v>3942</v>
      </c>
      <c r="G209" s="79">
        <v>0</v>
      </c>
      <c r="H209" s="43">
        <f t="shared" si="108"/>
        <v>3942</v>
      </c>
      <c r="I209" s="79">
        <v>0</v>
      </c>
      <c r="J209" s="43">
        <f t="shared" si="109"/>
        <v>3942</v>
      </c>
      <c r="K209" s="79">
        <v>0</v>
      </c>
      <c r="L209" s="43">
        <f t="shared" si="110"/>
        <v>3942</v>
      </c>
      <c r="M209" s="79">
        <v>0</v>
      </c>
      <c r="N209" s="43">
        <f t="shared" si="111"/>
        <v>3942</v>
      </c>
      <c r="O209" s="44">
        <v>3810</v>
      </c>
      <c r="P209" s="321">
        <f t="shared" si="112"/>
        <v>96.651445966514459</v>
      </c>
    </row>
    <row r="210" spans="1:16" ht="12.75" x14ac:dyDescent="0.2">
      <c r="A210" s="4">
        <v>41</v>
      </c>
      <c r="B210" s="152">
        <v>627</v>
      </c>
      <c r="C210" s="4" t="s">
        <v>244</v>
      </c>
      <c r="D210" s="80"/>
      <c r="E210" s="79"/>
      <c r="F210" s="105">
        <f t="shared" si="103"/>
        <v>0</v>
      </c>
      <c r="G210" s="79"/>
      <c r="H210" s="43">
        <f t="shared" si="108"/>
        <v>0</v>
      </c>
      <c r="I210" s="79"/>
      <c r="J210" s="43">
        <f t="shared" si="109"/>
        <v>0</v>
      </c>
      <c r="K210" s="79"/>
      <c r="L210" s="43">
        <f t="shared" si="110"/>
        <v>0</v>
      </c>
      <c r="M210" s="79"/>
      <c r="N210" s="43">
        <f t="shared" si="111"/>
        <v>0</v>
      </c>
      <c r="O210" s="44"/>
      <c r="P210" s="323">
        <v>0</v>
      </c>
    </row>
    <row r="211" spans="1:16" ht="12.75" x14ac:dyDescent="0.2">
      <c r="A211" s="4"/>
      <c r="B211" s="152"/>
      <c r="C211" s="4"/>
      <c r="D211" s="80"/>
      <c r="E211" s="79"/>
      <c r="F211" s="105">
        <f t="shared" si="103"/>
        <v>0</v>
      </c>
      <c r="G211" s="79"/>
      <c r="H211" s="43">
        <f t="shared" si="108"/>
        <v>0</v>
      </c>
      <c r="I211" s="79"/>
      <c r="J211" s="43">
        <f t="shared" si="109"/>
        <v>0</v>
      </c>
      <c r="K211" s="79"/>
      <c r="L211" s="43">
        <f t="shared" si="110"/>
        <v>0</v>
      </c>
      <c r="M211" s="79"/>
      <c r="N211" s="43">
        <f t="shared" si="111"/>
        <v>0</v>
      </c>
      <c r="O211" s="44"/>
      <c r="P211" s="323">
        <v>0</v>
      </c>
    </row>
    <row r="212" spans="1:16" ht="12.75" x14ac:dyDescent="0.2">
      <c r="A212" s="3"/>
      <c r="B212" s="151">
        <v>630</v>
      </c>
      <c r="C212" s="3" t="s">
        <v>58</v>
      </c>
      <c r="D212" s="77">
        <f t="shared" ref="D212" si="113">SUM(D215)</f>
        <v>300</v>
      </c>
      <c r="E212" s="76">
        <f t="shared" ref="E212:G212" si="114">SUM(E215)</f>
        <v>0</v>
      </c>
      <c r="F212" s="95">
        <f t="shared" si="103"/>
        <v>300</v>
      </c>
      <c r="G212" s="76">
        <f t="shared" si="114"/>
        <v>0</v>
      </c>
      <c r="H212" s="46">
        <f t="shared" si="108"/>
        <v>300</v>
      </c>
      <c r="I212" s="76">
        <f t="shared" ref="I212:K212" si="115">SUM(I215)</f>
        <v>0</v>
      </c>
      <c r="J212" s="46">
        <f t="shared" si="109"/>
        <v>300</v>
      </c>
      <c r="K212" s="76">
        <f t="shared" si="115"/>
        <v>0</v>
      </c>
      <c r="L212" s="46">
        <f t="shared" si="110"/>
        <v>300</v>
      </c>
      <c r="M212" s="76">
        <f t="shared" ref="M212" si="116">SUM(M215)</f>
        <v>0</v>
      </c>
      <c r="N212" s="46">
        <f t="shared" si="111"/>
        <v>300</v>
      </c>
      <c r="O212" s="49">
        <f>SUM(O213:O215)</f>
        <v>0</v>
      </c>
      <c r="P212" s="339">
        <f>SUM(P213:P214)</f>
        <v>0</v>
      </c>
    </row>
    <row r="213" spans="1:16" ht="12.75" x14ac:dyDescent="0.2">
      <c r="A213" s="4"/>
      <c r="B213" s="152">
        <v>633001</v>
      </c>
      <c r="C213" s="4" t="s">
        <v>124</v>
      </c>
      <c r="D213" s="80"/>
      <c r="E213" s="79"/>
      <c r="F213" s="105">
        <f t="shared" si="103"/>
        <v>0</v>
      </c>
      <c r="G213" s="79"/>
      <c r="H213" s="43">
        <f t="shared" si="108"/>
        <v>0</v>
      </c>
      <c r="I213" s="79"/>
      <c r="J213" s="43">
        <f t="shared" si="109"/>
        <v>0</v>
      </c>
      <c r="K213" s="79"/>
      <c r="L213" s="43">
        <f t="shared" si="110"/>
        <v>0</v>
      </c>
      <c r="M213" s="79"/>
      <c r="N213" s="43">
        <f t="shared" si="111"/>
        <v>0</v>
      </c>
      <c r="O213" s="44"/>
      <c r="P213" s="323">
        <v>0</v>
      </c>
    </row>
    <row r="214" spans="1:16" ht="12.75" x14ac:dyDescent="0.2">
      <c r="A214" s="4"/>
      <c r="B214" s="152">
        <v>633006</v>
      </c>
      <c r="C214" s="4" t="s">
        <v>70</v>
      </c>
      <c r="D214" s="80"/>
      <c r="E214" s="79"/>
      <c r="F214" s="105">
        <f t="shared" si="103"/>
        <v>0</v>
      </c>
      <c r="G214" s="79"/>
      <c r="H214" s="43">
        <f t="shared" si="108"/>
        <v>0</v>
      </c>
      <c r="I214" s="79"/>
      <c r="J214" s="43">
        <f t="shared" si="109"/>
        <v>0</v>
      </c>
      <c r="K214" s="79"/>
      <c r="L214" s="43">
        <f t="shared" si="110"/>
        <v>0</v>
      </c>
      <c r="M214" s="79"/>
      <c r="N214" s="43">
        <f t="shared" si="111"/>
        <v>0</v>
      </c>
      <c r="O214" s="44"/>
      <c r="P214" s="323">
        <v>0</v>
      </c>
    </row>
    <row r="215" spans="1:16" ht="12.75" x14ac:dyDescent="0.2">
      <c r="A215" s="7"/>
      <c r="B215" s="153">
        <v>635</v>
      </c>
      <c r="C215" s="7" t="s">
        <v>125</v>
      </c>
      <c r="D215" s="80">
        <v>300</v>
      </c>
      <c r="E215" s="84">
        <v>0</v>
      </c>
      <c r="F215" s="105">
        <f t="shared" si="103"/>
        <v>300</v>
      </c>
      <c r="G215" s="84">
        <v>0</v>
      </c>
      <c r="H215" s="43">
        <f t="shared" si="108"/>
        <v>300</v>
      </c>
      <c r="I215" s="84">
        <v>0</v>
      </c>
      <c r="J215" s="43">
        <f t="shared" si="109"/>
        <v>300</v>
      </c>
      <c r="K215" s="84">
        <v>0</v>
      </c>
      <c r="L215" s="43">
        <f t="shared" si="110"/>
        <v>300</v>
      </c>
      <c r="M215" s="84">
        <v>0</v>
      </c>
      <c r="N215" s="43">
        <f t="shared" si="111"/>
        <v>300</v>
      </c>
      <c r="O215" s="44">
        <v>0</v>
      </c>
      <c r="P215" s="323">
        <v>0</v>
      </c>
    </row>
    <row r="216" spans="1:16" ht="13.5" thickBot="1" x14ac:dyDescent="0.25">
      <c r="A216" s="6"/>
      <c r="B216" s="149"/>
      <c r="C216" s="6"/>
      <c r="D216" s="208"/>
      <c r="E216" s="51"/>
    </row>
    <row r="217" spans="1:16" s="143" customFormat="1" ht="30" customHeight="1" x14ac:dyDescent="0.2">
      <c r="A217" s="142"/>
      <c r="B217" s="335" t="s">
        <v>43</v>
      </c>
      <c r="C217" s="335"/>
      <c r="D217" s="64" t="s">
        <v>571</v>
      </c>
      <c r="E217" s="137" t="s">
        <v>574</v>
      </c>
      <c r="F217" s="137" t="s">
        <v>575</v>
      </c>
      <c r="G217" s="137" t="s">
        <v>588</v>
      </c>
      <c r="H217" s="137" t="s">
        <v>589</v>
      </c>
      <c r="I217" s="137" t="s">
        <v>597</v>
      </c>
      <c r="J217" s="137" t="s">
        <v>598</v>
      </c>
      <c r="K217" s="137" t="s">
        <v>621</v>
      </c>
      <c r="L217" s="137" t="s">
        <v>620</v>
      </c>
      <c r="M217" s="273" t="s">
        <v>662</v>
      </c>
      <c r="N217" s="137" t="s">
        <v>663</v>
      </c>
      <c r="O217" s="273" t="s">
        <v>674</v>
      </c>
      <c r="P217" s="319" t="s">
        <v>675</v>
      </c>
    </row>
    <row r="218" spans="1:16" ht="12.75" x14ac:dyDescent="0.2">
      <c r="A218" s="5"/>
      <c r="B218" s="147" t="s">
        <v>126</v>
      </c>
      <c r="C218" s="82" t="s">
        <v>127</v>
      </c>
      <c r="D218" s="83">
        <f t="shared" ref="D218:E218" si="117">D219+D224+D228+D232+D234+D231</f>
        <v>24685</v>
      </c>
      <c r="E218" s="83">
        <f t="shared" si="117"/>
        <v>0</v>
      </c>
      <c r="F218" s="83">
        <f>D218+E218</f>
        <v>24685</v>
      </c>
      <c r="G218" s="83">
        <f t="shared" ref="G218:I218" si="118">G219+G224+G228+G232+G234+G231</f>
        <v>0</v>
      </c>
      <c r="H218" s="109">
        <f>F218+G218</f>
        <v>24685</v>
      </c>
      <c r="I218" s="83">
        <f t="shared" si="118"/>
        <v>3000</v>
      </c>
      <c r="J218" s="109">
        <f>H218+I218</f>
        <v>27685</v>
      </c>
      <c r="K218" s="83">
        <f t="shared" ref="K218:M218" si="119">K219+K224+K228+K232+K234+K231</f>
        <v>0</v>
      </c>
      <c r="L218" s="109">
        <f>J218+K218</f>
        <v>27685</v>
      </c>
      <c r="M218" s="83">
        <f t="shared" si="119"/>
        <v>0</v>
      </c>
      <c r="N218" s="109">
        <f>L218+M218</f>
        <v>27685</v>
      </c>
      <c r="O218" s="330">
        <f>O219+O224+O228+O232+O234</f>
        <v>32956</v>
      </c>
      <c r="P218" s="301">
        <f>O218/N218*100</f>
        <v>119.03919089759798</v>
      </c>
    </row>
    <row r="219" spans="1:16" ht="12.75" x14ac:dyDescent="0.2">
      <c r="A219" s="3">
        <v>41</v>
      </c>
      <c r="B219" s="151">
        <v>632</v>
      </c>
      <c r="C219" s="3" t="s">
        <v>128</v>
      </c>
      <c r="D219" s="77">
        <f t="shared" ref="D219:E219" si="120">SUM(D220:D223)</f>
        <v>8000</v>
      </c>
      <c r="E219" s="76">
        <f t="shared" si="120"/>
        <v>0</v>
      </c>
      <c r="F219" s="90">
        <f t="shared" ref="F219:F238" si="121">D219+E219</f>
        <v>8000</v>
      </c>
      <c r="G219" s="76">
        <f t="shared" ref="G219:I219" si="122">SUM(G220:G223)</f>
        <v>0</v>
      </c>
      <c r="H219" s="46">
        <f t="shared" ref="H219:H238" si="123">F219+G219</f>
        <v>8000</v>
      </c>
      <c r="I219" s="76">
        <f t="shared" si="122"/>
        <v>0</v>
      </c>
      <c r="J219" s="46">
        <f t="shared" ref="J219:J238" si="124">H219+I219</f>
        <v>8000</v>
      </c>
      <c r="K219" s="76">
        <f t="shared" ref="K219:M219" si="125">SUM(K220:K223)</f>
        <v>0</v>
      </c>
      <c r="L219" s="46">
        <f t="shared" ref="L219:L238" si="126">J219+K219</f>
        <v>8000</v>
      </c>
      <c r="M219" s="76">
        <f t="shared" si="125"/>
        <v>0</v>
      </c>
      <c r="N219" s="46">
        <f t="shared" ref="N219:N238" si="127">L219+M219</f>
        <v>8000</v>
      </c>
      <c r="O219" s="49">
        <f>SUM(O220:O223)</f>
        <v>5421</v>
      </c>
      <c r="P219" s="315">
        <f t="shared" ref="P219:P238" si="128">O219/N219*100</f>
        <v>67.762500000000003</v>
      </c>
    </row>
    <row r="220" spans="1:16" ht="12.75" x14ac:dyDescent="0.2">
      <c r="A220" s="4">
        <v>41</v>
      </c>
      <c r="B220" s="152">
        <v>632001</v>
      </c>
      <c r="C220" s="4" t="s">
        <v>129</v>
      </c>
      <c r="D220" s="80">
        <v>2000</v>
      </c>
      <c r="E220" s="79">
        <v>0</v>
      </c>
      <c r="F220" s="105">
        <f t="shared" si="121"/>
        <v>2000</v>
      </c>
      <c r="G220" s="79">
        <v>0</v>
      </c>
      <c r="H220" s="43">
        <f t="shared" si="123"/>
        <v>2000</v>
      </c>
      <c r="I220" s="79">
        <v>0</v>
      </c>
      <c r="J220" s="43">
        <f t="shared" si="124"/>
        <v>2000</v>
      </c>
      <c r="K220" s="79">
        <v>0</v>
      </c>
      <c r="L220" s="43">
        <f t="shared" si="126"/>
        <v>2000</v>
      </c>
      <c r="M220" s="79">
        <v>0</v>
      </c>
      <c r="N220" s="43">
        <f t="shared" si="127"/>
        <v>2000</v>
      </c>
      <c r="O220" s="44">
        <v>1718</v>
      </c>
      <c r="P220" s="300">
        <f t="shared" si="128"/>
        <v>85.9</v>
      </c>
    </row>
    <row r="221" spans="1:16" ht="12.75" x14ac:dyDescent="0.2">
      <c r="A221" s="4">
        <v>41</v>
      </c>
      <c r="B221" s="152">
        <v>632001</v>
      </c>
      <c r="C221" s="4" t="s">
        <v>130</v>
      </c>
      <c r="D221" s="80">
        <v>3500</v>
      </c>
      <c r="E221" s="79">
        <v>0</v>
      </c>
      <c r="F221" s="105">
        <f t="shared" si="121"/>
        <v>3500</v>
      </c>
      <c r="G221" s="79">
        <v>0</v>
      </c>
      <c r="H221" s="43">
        <f t="shared" si="123"/>
        <v>3500</v>
      </c>
      <c r="I221" s="79">
        <v>0</v>
      </c>
      <c r="J221" s="43">
        <f t="shared" si="124"/>
        <v>3500</v>
      </c>
      <c r="K221" s="79">
        <v>0</v>
      </c>
      <c r="L221" s="43">
        <f t="shared" si="126"/>
        <v>3500</v>
      </c>
      <c r="M221" s="79">
        <v>0</v>
      </c>
      <c r="N221" s="43">
        <f t="shared" si="127"/>
        <v>3500</v>
      </c>
      <c r="O221" s="44">
        <v>3243</v>
      </c>
      <c r="P221" s="300">
        <f t="shared" si="128"/>
        <v>92.657142857142858</v>
      </c>
    </row>
    <row r="222" spans="1:16" ht="12.75" x14ac:dyDescent="0.2">
      <c r="A222" s="4">
        <v>41</v>
      </c>
      <c r="B222" s="152">
        <v>632002</v>
      </c>
      <c r="C222" s="4" t="s">
        <v>65</v>
      </c>
      <c r="D222" s="80">
        <v>1700</v>
      </c>
      <c r="E222" s="79">
        <v>0</v>
      </c>
      <c r="F222" s="105">
        <f t="shared" si="121"/>
        <v>1700</v>
      </c>
      <c r="G222" s="79">
        <v>0</v>
      </c>
      <c r="H222" s="43">
        <f t="shared" si="123"/>
        <v>1700</v>
      </c>
      <c r="I222" s="79">
        <v>0</v>
      </c>
      <c r="J222" s="43">
        <f t="shared" si="124"/>
        <v>1700</v>
      </c>
      <c r="K222" s="79">
        <v>0</v>
      </c>
      <c r="L222" s="43">
        <f t="shared" si="126"/>
        <v>1700</v>
      </c>
      <c r="M222" s="79">
        <v>0</v>
      </c>
      <c r="N222" s="43">
        <f t="shared" si="127"/>
        <v>1700</v>
      </c>
      <c r="O222" s="44">
        <v>286</v>
      </c>
      <c r="P222" s="300">
        <f t="shared" si="128"/>
        <v>16.823529411764707</v>
      </c>
    </row>
    <row r="223" spans="1:16" ht="12.75" x14ac:dyDescent="0.2">
      <c r="A223" s="4">
        <v>41</v>
      </c>
      <c r="B223" s="152">
        <v>632003</v>
      </c>
      <c r="C223" s="4" t="s">
        <v>131</v>
      </c>
      <c r="D223" s="80">
        <v>800</v>
      </c>
      <c r="E223" s="79">
        <v>0</v>
      </c>
      <c r="F223" s="105">
        <f t="shared" si="121"/>
        <v>800</v>
      </c>
      <c r="G223" s="79">
        <v>0</v>
      </c>
      <c r="H223" s="43">
        <f t="shared" si="123"/>
        <v>800</v>
      </c>
      <c r="I223" s="79">
        <v>0</v>
      </c>
      <c r="J223" s="43">
        <f t="shared" si="124"/>
        <v>800</v>
      </c>
      <c r="K223" s="79">
        <v>0</v>
      </c>
      <c r="L223" s="43">
        <f t="shared" si="126"/>
        <v>800</v>
      </c>
      <c r="M223" s="79">
        <v>0</v>
      </c>
      <c r="N223" s="43">
        <f t="shared" si="127"/>
        <v>800</v>
      </c>
      <c r="O223" s="44">
        <v>174</v>
      </c>
      <c r="P223" s="300">
        <f t="shared" si="128"/>
        <v>21.75</v>
      </c>
    </row>
    <row r="224" spans="1:16" ht="12.75" x14ac:dyDescent="0.2">
      <c r="A224" s="3">
        <v>41</v>
      </c>
      <c r="B224" s="151">
        <v>633</v>
      </c>
      <c r="C224" s="3" t="s">
        <v>67</v>
      </c>
      <c r="D224" s="77">
        <f t="shared" ref="D224:E224" si="129">SUM(D225:D227)</f>
        <v>4335</v>
      </c>
      <c r="E224" s="76">
        <f t="shared" si="129"/>
        <v>0</v>
      </c>
      <c r="F224" s="90">
        <f t="shared" si="121"/>
        <v>4335</v>
      </c>
      <c r="G224" s="76">
        <f t="shared" ref="G224:I224" si="130">SUM(G225:G227)</f>
        <v>0</v>
      </c>
      <c r="H224" s="46">
        <f t="shared" si="123"/>
        <v>4335</v>
      </c>
      <c r="I224" s="76">
        <f t="shared" si="130"/>
        <v>1500</v>
      </c>
      <c r="J224" s="46">
        <f t="shared" si="124"/>
        <v>5835</v>
      </c>
      <c r="K224" s="76">
        <f t="shared" ref="K224:M224" si="131">SUM(K225:K227)</f>
        <v>0</v>
      </c>
      <c r="L224" s="46">
        <f t="shared" si="126"/>
        <v>5835</v>
      </c>
      <c r="M224" s="76">
        <f t="shared" si="131"/>
        <v>0</v>
      </c>
      <c r="N224" s="46">
        <f t="shared" si="127"/>
        <v>5835</v>
      </c>
      <c r="O224" s="49">
        <f>SUM(O225:O227)</f>
        <v>10571</v>
      </c>
      <c r="P224" s="315">
        <f t="shared" si="128"/>
        <v>181.16538131962295</v>
      </c>
    </row>
    <row r="225" spans="1:16" ht="12.75" x14ac:dyDescent="0.2">
      <c r="A225" s="4">
        <v>41</v>
      </c>
      <c r="B225" s="152">
        <v>633004</v>
      </c>
      <c r="C225" s="4" t="s">
        <v>132</v>
      </c>
      <c r="D225" s="80">
        <v>335</v>
      </c>
      <c r="E225" s="79">
        <v>0</v>
      </c>
      <c r="F225" s="105">
        <f t="shared" si="121"/>
        <v>335</v>
      </c>
      <c r="G225" s="79">
        <v>0</v>
      </c>
      <c r="H225" s="43">
        <f t="shared" si="123"/>
        <v>335</v>
      </c>
      <c r="I225" s="79">
        <v>0</v>
      </c>
      <c r="J225" s="43">
        <f t="shared" si="124"/>
        <v>335</v>
      </c>
      <c r="K225" s="79">
        <v>0</v>
      </c>
      <c r="L225" s="43">
        <f t="shared" si="126"/>
        <v>335</v>
      </c>
      <c r="M225" s="79">
        <v>0</v>
      </c>
      <c r="N225" s="43">
        <f t="shared" si="127"/>
        <v>335</v>
      </c>
      <c r="O225" s="44"/>
      <c r="P225" s="300">
        <f t="shared" si="128"/>
        <v>0</v>
      </c>
    </row>
    <row r="226" spans="1:16" ht="12.75" x14ac:dyDescent="0.2">
      <c r="A226" s="4">
        <v>41</v>
      </c>
      <c r="B226" s="152">
        <v>633005</v>
      </c>
      <c r="C226" s="4" t="s">
        <v>133</v>
      </c>
      <c r="D226" s="80">
        <v>2500</v>
      </c>
      <c r="E226" s="79">
        <v>0</v>
      </c>
      <c r="F226" s="105">
        <f t="shared" si="121"/>
        <v>2500</v>
      </c>
      <c r="G226" s="79">
        <v>0</v>
      </c>
      <c r="H226" s="43">
        <f t="shared" si="123"/>
        <v>2500</v>
      </c>
      <c r="I226" s="79">
        <v>1500</v>
      </c>
      <c r="J226" s="43">
        <f t="shared" si="124"/>
        <v>4000</v>
      </c>
      <c r="K226" s="79">
        <v>0</v>
      </c>
      <c r="L226" s="43">
        <f t="shared" si="126"/>
        <v>4000</v>
      </c>
      <c r="M226" s="79">
        <v>0</v>
      </c>
      <c r="N226" s="43">
        <f t="shared" si="127"/>
        <v>4000</v>
      </c>
      <c r="O226" s="44">
        <v>10315</v>
      </c>
      <c r="P226" s="300">
        <f t="shared" si="128"/>
        <v>257.875</v>
      </c>
    </row>
    <row r="227" spans="1:16" ht="12.75" x14ac:dyDescent="0.2">
      <c r="A227" s="4">
        <v>41</v>
      </c>
      <c r="B227" s="152">
        <v>633010</v>
      </c>
      <c r="C227" s="4" t="s">
        <v>134</v>
      </c>
      <c r="D227" s="80">
        <v>1500</v>
      </c>
      <c r="E227" s="79">
        <v>0</v>
      </c>
      <c r="F227" s="105">
        <f t="shared" si="121"/>
        <v>1500</v>
      </c>
      <c r="G227" s="79">
        <v>0</v>
      </c>
      <c r="H227" s="43">
        <f t="shared" si="123"/>
        <v>1500</v>
      </c>
      <c r="I227" s="79">
        <v>0</v>
      </c>
      <c r="J227" s="43">
        <f t="shared" si="124"/>
        <v>1500</v>
      </c>
      <c r="K227" s="79">
        <v>0</v>
      </c>
      <c r="L227" s="43">
        <f t="shared" si="126"/>
        <v>1500</v>
      </c>
      <c r="M227" s="79">
        <v>0</v>
      </c>
      <c r="N227" s="43">
        <f t="shared" si="127"/>
        <v>1500</v>
      </c>
      <c r="O227" s="44">
        <v>256</v>
      </c>
      <c r="P227" s="300">
        <f t="shared" si="128"/>
        <v>17.066666666666666</v>
      </c>
    </row>
    <row r="228" spans="1:16" ht="12.75" x14ac:dyDescent="0.2">
      <c r="A228" s="3">
        <v>41</v>
      </c>
      <c r="B228" s="151">
        <v>634</v>
      </c>
      <c r="C228" s="3" t="s">
        <v>73</v>
      </c>
      <c r="D228" s="119">
        <f t="shared" ref="D228:E228" si="132">SUM(D229:D230)</f>
        <v>4400</v>
      </c>
      <c r="E228" s="89">
        <f t="shared" si="132"/>
        <v>0</v>
      </c>
      <c r="F228" s="90">
        <f t="shared" si="121"/>
        <v>4400</v>
      </c>
      <c r="G228" s="89">
        <f t="shared" ref="G228:I228" si="133">SUM(G229:G230)</f>
        <v>0</v>
      </c>
      <c r="H228" s="46">
        <f t="shared" si="123"/>
        <v>4400</v>
      </c>
      <c r="I228" s="89">
        <f t="shared" si="133"/>
        <v>0</v>
      </c>
      <c r="J228" s="46">
        <f t="shared" si="124"/>
        <v>4400</v>
      </c>
      <c r="K228" s="89">
        <f t="shared" ref="K228:M228" si="134">SUM(K229:K230)</f>
        <v>0</v>
      </c>
      <c r="L228" s="46">
        <f t="shared" si="126"/>
        <v>4400</v>
      </c>
      <c r="M228" s="89">
        <f t="shared" si="134"/>
        <v>0</v>
      </c>
      <c r="N228" s="46">
        <f t="shared" si="127"/>
        <v>4400</v>
      </c>
      <c r="O228" s="49">
        <f>SUM(O229:O231)</f>
        <v>8388</v>
      </c>
      <c r="P228" s="315">
        <f t="shared" si="128"/>
        <v>190.63636363636363</v>
      </c>
    </row>
    <row r="229" spans="1:16" ht="12.75" x14ac:dyDescent="0.2">
      <c r="A229" s="4">
        <v>41</v>
      </c>
      <c r="B229" s="152">
        <v>634001</v>
      </c>
      <c r="C229" s="4" t="s">
        <v>135</v>
      </c>
      <c r="D229" s="80">
        <v>2700</v>
      </c>
      <c r="E229" s="79">
        <v>0</v>
      </c>
      <c r="F229" s="105">
        <f t="shared" si="121"/>
        <v>2700</v>
      </c>
      <c r="G229" s="79">
        <v>0</v>
      </c>
      <c r="H229" s="43">
        <f t="shared" si="123"/>
        <v>2700</v>
      </c>
      <c r="I229" s="79">
        <v>0</v>
      </c>
      <c r="J229" s="43">
        <f t="shared" si="124"/>
        <v>2700</v>
      </c>
      <c r="K229" s="79">
        <v>0</v>
      </c>
      <c r="L229" s="43">
        <f t="shared" si="126"/>
        <v>2700</v>
      </c>
      <c r="M229" s="79">
        <v>0</v>
      </c>
      <c r="N229" s="43">
        <f t="shared" si="127"/>
        <v>2700</v>
      </c>
      <c r="O229" s="44">
        <v>3464</v>
      </c>
      <c r="P229" s="300">
        <f t="shared" si="128"/>
        <v>128.29629629629628</v>
      </c>
    </row>
    <row r="230" spans="1:16" ht="12.75" x14ac:dyDescent="0.2">
      <c r="A230" s="4">
        <v>41</v>
      </c>
      <c r="B230" s="152">
        <v>634002</v>
      </c>
      <c r="C230" s="4" t="s">
        <v>646</v>
      </c>
      <c r="D230" s="80">
        <v>1700</v>
      </c>
      <c r="E230" s="79">
        <v>0</v>
      </c>
      <c r="F230" s="105">
        <f t="shared" si="121"/>
        <v>1700</v>
      </c>
      <c r="G230" s="79">
        <v>0</v>
      </c>
      <c r="H230" s="43">
        <f t="shared" si="123"/>
        <v>1700</v>
      </c>
      <c r="I230" s="79">
        <v>0</v>
      </c>
      <c r="J230" s="43">
        <f t="shared" si="124"/>
        <v>1700</v>
      </c>
      <c r="K230" s="79">
        <v>0</v>
      </c>
      <c r="L230" s="43">
        <f t="shared" si="126"/>
        <v>1700</v>
      </c>
      <c r="M230" s="79">
        <v>0</v>
      </c>
      <c r="N230" s="43">
        <f t="shared" si="127"/>
        <v>1700</v>
      </c>
      <c r="O230" s="44">
        <v>3878</v>
      </c>
      <c r="P230" s="300">
        <f t="shared" si="128"/>
        <v>228.11764705882354</v>
      </c>
    </row>
    <row r="231" spans="1:16" ht="12.75" x14ac:dyDescent="0.2">
      <c r="A231" s="8">
        <v>41</v>
      </c>
      <c r="B231" s="154">
        <v>634003</v>
      </c>
      <c r="C231" s="8" t="s">
        <v>136</v>
      </c>
      <c r="D231" s="77">
        <v>450</v>
      </c>
      <c r="E231" s="76">
        <v>0</v>
      </c>
      <c r="F231" s="90">
        <f t="shared" si="121"/>
        <v>450</v>
      </c>
      <c r="G231" s="76">
        <v>0</v>
      </c>
      <c r="H231" s="46">
        <f t="shared" si="123"/>
        <v>450</v>
      </c>
      <c r="I231" s="76">
        <v>0</v>
      </c>
      <c r="J231" s="46">
        <f t="shared" si="124"/>
        <v>450</v>
      </c>
      <c r="K231" s="76">
        <v>0</v>
      </c>
      <c r="L231" s="43">
        <f t="shared" si="126"/>
        <v>450</v>
      </c>
      <c r="M231" s="76">
        <v>0</v>
      </c>
      <c r="N231" s="43">
        <f t="shared" si="127"/>
        <v>450</v>
      </c>
      <c r="O231" s="44">
        <v>1046</v>
      </c>
      <c r="P231" s="300">
        <f t="shared" si="128"/>
        <v>232.44444444444446</v>
      </c>
    </row>
    <row r="232" spans="1:16" ht="12.75" x14ac:dyDescent="0.2">
      <c r="A232" s="3">
        <v>41</v>
      </c>
      <c r="B232" s="151">
        <v>635</v>
      </c>
      <c r="C232" s="3" t="s">
        <v>102</v>
      </c>
      <c r="D232" s="119">
        <f t="shared" ref="D232:M232" si="135">SUM(D233)</f>
        <v>2000</v>
      </c>
      <c r="E232" s="89">
        <f t="shared" si="135"/>
        <v>0</v>
      </c>
      <c r="F232" s="90">
        <f t="shared" si="121"/>
        <v>2000</v>
      </c>
      <c r="G232" s="89">
        <f t="shared" si="135"/>
        <v>0</v>
      </c>
      <c r="H232" s="43">
        <f t="shared" si="123"/>
        <v>2000</v>
      </c>
      <c r="I232" s="89">
        <f t="shared" si="135"/>
        <v>0</v>
      </c>
      <c r="J232" s="43">
        <f t="shared" si="124"/>
        <v>2000</v>
      </c>
      <c r="K232" s="89">
        <f t="shared" si="135"/>
        <v>0</v>
      </c>
      <c r="L232" s="305">
        <f t="shared" si="126"/>
        <v>2000</v>
      </c>
      <c r="M232" s="304">
        <f t="shared" si="135"/>
        <v>0</v>
      </c>
      <c r="N232" s="305">
        <f t="shared" si="127"/>
        <v>2000</v>
      </c>
      <c r="O232" s="309">
        <f>SUM(O233)</f>
        <v>1088</v>
      </c>
      <c r="P232" s="315">
        <f t="shared" si="128"/>
        <v>54.400000000000006</v>
      </c>
    </row>
    <row r="233" spans="1:16" ht="12.75" x14ac:dyDescent="0.2">
      <c r="A233" s="4">
        <v>41</v>
      </c>
      <c r="B233" s="152">
        <v>635006</v>
      </c>
      <c r="C233" s="4" t="s">
        <v>137</v>
      </c>
      <c r="D233" s="80">
        <v>2000</v>
      </c>
      <c r="E233" s="79">
        <v>0</v>
      </c>
      <c r="F233" s="105">
        <f t="shared" si="121"/>
        <v>2000</v>
      </c>
      <c r="G233" s="79">
        <v>0</v>
      </c>
      <c r="H233" s="43">
        <f t="shared" si="123"/>
        <v>2000</v>
      </c>
      <c r="I233" s="79">
        <v>0</v>
      </c>
      <c r="J233" s="43">
        <f t="shared" si="124"/>
        <v>2000</v>
      </c>
      <c r="K233" s="79">
        <v>0</v>
      </c>
      <c r="L233" s="43">
        <f t="shared" si="126"/>
        <v>2000</v>
      </c>
      <c r="M233" s="79">
        <v>0</v>
      </c>
      <c r="N233" s="43">
        <f t="shared" si="127"/>
        <v>2000</v>
      </c>
      <c r="O233" s="44">
        <v>1088</v>
      </c>
      <c r="P233" s="300">
        <f t="shared" si="128"/>
        <v>54.400000000000006</v>
      </c>
    </row>
    <row r="234" spans="1:16" ht="12.75" x14ac:dyDescent="0.2">
      <c r="A234" s="3">
        <v>41</v>
      </c>
      <c r="B234" s="151">
        <v>637</v>
      </c>
      <c r="C234" s="3" t="s">
        <v>84</v>
      </c>
      <c r="D234" s="77">
        <f t="shared" ref="D234:E234" si="136">SUM(D235:D238)</f>
        <v>5500</v>
      </c>
      <c r="E234" s="76">
        <f t="shared" si="136"/>
        <v>0</v>
      </c>
      <c r="F234" s="90">
        <f t="shared" si="121"/>
        <v>5500</v>
      </c>
      <c r="G234" s="76">
        <f t="shared" ref="G234:I234" si="137">SUM(G235:G238)</f>
        <v>0</v>
      </c>
      <c r="H234" s="46">
        <f t="shared" si="123"/>
        <v>5500</v>
      </c>
      <c r="I234" s="76">
        <f t="shared" si="137"/>
        <v>1500</v>
      </c>
      <c r="J234" s="46">
        <f t="shared" si="124"/>
        <v>7000</v>
      </c>
      <c r="K234" s="76">
        <f t="shared" ref="K234:M234" si="138">SUM(K235:K238)</f>
        <v>0</v>
      </c>
      <c r="L234" s="43">
        <f t="shared" si="126"/>
        <v>7000</v>
      </c>
      <c r="M234" s="76">
        <f t="shared" si="138"/>
        <v>0</v>
      </c>
      <c r="N234" s="43">
        <f t="shared" si="127"/>
        <v>7000</v>
      </c>
      <c r="O234" s="49">
        <f>SUM(O235:O238)</f>
        <v>7488</v>
      </c>
      <c r="P234" s="315">
        <f t="shared" si="128"/>
        <v>106.97142857142856</v>
      </c>
    </row>
    <row r="235" spans="1:16" ht="12.75" x14ac:dyDescent="0.2">
      <c r="A235" s="4">
        <v>41</v>
      </c>
      <c r="B235" s="152">
        <v>637001</v>
      </c>
      <c r="C235" s="4" t="s">
        <v>138</v>
      </c>
      <c r="D235" s="80">
        <v>800</v>
      </c>
      <c r="E235" s="79">
        <v>0</v>
      </c>
      <c r="F235" s="105">
        <f t="shared" si="121"/>
        <v>800</v>
      </c>
      <c r="G235" s="79">
        <v>0</v>
      </c>
      <c r="H235" s="43">
        <f t="shared" si="123"/>
        <v>800</v>
      </c>
      <c r="I235" s="79">
        <v>0</v>
      </c>
      <c r="J235" s="43">
        <f t="shared" si="124"/>
        <v>800</v>
      </c>
      <c r="K235" s="79">
        <v>0</v>
      </c>
      <c r="L235" s="43">
        <f t="shared" si="126"/>
        <v>800</v>
      </c>
      <c r="M235" s="79">
        <v>0</v>
      </c>
      <c r="N235" s="43">
        <f t="shared" si="127"/>
        <v>800</v>
      </c>
      <c r="O235" s="44">
        <v>970</v>
      </c>
      <c r="P235" s="300">
        <f t="shared" si="128"/>
        <v>121.24999999999999</v>
      </c>
    </row>
    <row r="236" spans="1:16" ht="12.75" x14ac:dyDescent="0.2">
      <c r="A236" s="4">
        <v>41</v>
      </c>
      <c r="B236" s="152">
        <v>637004</v>
      </c>
      <c r="C236" s="4" t="s">
        <v>264</v>
      </c>
      <c r="D236" s="80">
        <v>1300</v>
      </c>
      <c r="E236" s="79">
        <v>0</v>
      </c>
      <c r="F236" s="105">
        <f t="shared" si="121"/>
        <v>1300</v>
      </c>
      <c r="G236" s="79">
        <v>0</v>
      </c>
      <c r="H236" s="43">
        <f t="shared" si="123"/>
        <v>1300</v>
      </c>
      <c r="I236" s="79">
        <v>1500</v>
      </c>
      <c r="J236" s="43">
        <f t="shared" si="124"/>
        <v>2800</v>
      </c>
      <c r="K236" s="79">
        <v>0</v>
      </c>
      <c r="L236" s="43">
        <f t="shared" si="126"/>
        <v>2800</v>
      </c>
      <c r="M236" s="79">
        <v>0</v>
      </c>
      <c r="N236" s="43">
        <f t="shared" si="127"/>
        <v>2800</v>
      </c>
      <c r="O236" s="44">
        <v>2939</v>
      </c>
      <c r="P236" s="300">
        <f t="shared" si="128"/>
        <v>104.96428571428571</v>
      </c>
    </row>
    <row r="237" spans="1:16" ht="12.75" x14ac:dyDescent="0.2">
      <c r="A237" s="4">
        <v>41</v>
      </c>
      <c r="B237" s="152">
        <v>637015</v>
      </c>
      <c r="C237" s="4" t="s">
        <v>139</v>
      </c>
      <c r="D237" s="80">
        <v>2700</v>
      </c>
      <c r="E237" s="79">
        <v>0</v>
      </c>
      <c r="F237" s="105">
        <f t="shared" si="121"/>
        <v>2700</v>
      </c>
      <c r="G237" s="79">
        <v>0</v>
      </c>
      <c r="H237" s="43">
        <f t="shared" si="123"/>
        <v>2700</v>
      </c>
      <c r="I237" s="79">
        <v>0</v>
      </c>
      <c r="J237" s="43">
        <f t="shared" si="124"/>
        <v>2700</v>
      </c>
      <c r="K237" s="79">
        <v>0</v>
      </c>
      <c r="L237" s="43">
        <f t="shared" si="126"/>
        <v>2700</v>
      </c>
      <c r="M237" s="79">
        <v>0</v>
      </c>
      <c r="N237" s="43">
        <f t="shared" si="127"/>
        <v>2700</v>
      </c>
      <c r="O237" s="44">
        <v>3579</v>
      </c>
      <c r="P237" s="300">
        <f t="shared" si="128"/>
        <v>132.55555555555557</v>
      </c>
    </row>
    <row r="238" spans="1:16" ht="12.75" x14ac:dyDescent="0.2">
      <c r="A238" s="4">
        <v>41</v>
      </c>
      <c r="B238" s="152">
        <v>637027</v>
      </c>
      <c r="C238" s="4" t="s">
        <v>140</v>
      </c>
      <c r="D238" s="80">
        <v>700</v>
      </c>
      <c r="E238" s="79">
        <v>0</v>
      </c>
      <c r="F238" s="105">
        <f t="shared" si="121"/>
        <v>700</v>
      </c>
      <c r="G238" s="79">
        <v>0</v>
      </c>
      <c r="H238" s="43">
        <f t="shared" si="123"/>
        <v>700</v>
      </c>
      <c r="I238" s="79">
        <v>0</v>
      </c>
      <c r="J238" s="43">
        <f t="shared" si="124"/>
        <v>700</v>
      </c>
      <c r="K238" s="79">
        <v>0</v>
      </c>
      <c r="L238" s="43">
        <f t="shared" si="126"/>
        <v>700</v>
      </c>
      <c r="M238" s="79">
        <v>0</v>
      </c>
      <c r="N238" s="43">
        <f t="shared" si="127"/>
        <v>700</v>
      </c>
      <c r="O238" s="44"/>
      <c r="P238" s="300">
        <f t="shared" si="128"/>
        <v>0</v>
      </c>
    </row>
    <row r="239" spans="1:16" ht="12.75" x14ac:dyDescent="0.2">
      <c r="A239" s="6"/>
      <c r="B239" s="149"/>
      <c r="C239" s="6"/>
      <c r="D239" s="51"/>
      <c r="E239" s="51"/>
      <c r="O239" s="34"/>
    </row>
    <row r="240" spans="1:16" ht="12.75" x14ac:dyDescent="0.2">
      <c r="A240" s="17"/>
      <c r="B240" s="162" t="s">
        <v>141</v>
      </c>
      <c r="C240" s="18" t="s">
        <v>564</v>
      </c>
      <c r="D240" s="97">
        <f>D241+D245+D255</f>
        <v>48644</v>
      </c>
      <c r="E240" s="97">
        <f t="shared" ref="E240:G240" si="139">E241+E245+E255</f>
        <v>0</v>
      </c>
      <c r="F240" s="97">
        <f>D240+E240</f>
        <v>48644</v>
      </c>
      <c r="G240" s="97">
        <f t="shared" si="139"/>
        <v>36234</v>
      </c>
      <c r="H240" s="254">
        <f>F240+G240</f>
        <v>84878</v>
      </c>
      <c r="I240" s="97">
        <f t="shared" ref="I240:K240" si="140">I241+I245+I255</f>
        <v>2000</v>
      </c>
      <c r="J240" s="254">
        <f>H240+I240</f>
        <v>86878</v>
      </c>
      <c r="K240" s="97">
        <f t="shared" si="140"/>
        <v>65348</v>
      </c>
      <c r="L240" s="254">
        <f>J240+K240</f>
        <v>152226</v>
      </c>
      <c r="M240" s="97">
        <f t="shared" ref="M240" si="141">M241+M245+M255</f>
        <v>0</v>
      </c>
      <c r="N240" s="254">
        <f>L240+M240</f>
        <v>152226</v>
      </c>
      <c r="O240" s="272">
        <f>O241+O245+O255</f>
        <v>132617</v>
      </c>
      <c r="P240" s="320">
        <f>O240/N240*100</f>
        <v>87.118494869470396</v>
      </c>
    </row>
    <row r="241" spans="1:16" ht="12.75" x14ac:dyDescent="0.2">
      <c r="A241" s="22"/>
      <c r="B241" s="164" t="s">
        <v>545</v>
      </c>
      <c r="C241" s="22" t="s">
        <v>546</v>
      </c>
      <c r="D241" s="77">
        <f>SUM(D242:D244)</f>
        <v>9600</v>
      </c>
      <c r="E241" s="78">
        <f t="shared" ref="E241:G241" si="142">SUM(E242:E244)</f>
        <v>0</v>
      </c>
      <c r="F241" s="78">
        <f t="shared" ref="F241:F254" si="143">D241+E241</f>
        <v>9600</v>
      </c>
      <c r="G241" s="78">
        <f t="shared" si="142"/>
        <v>0</v>
      </c>
      <c r="H241" s="46">
        <f t="shared" ref="H241:H262" si="144">F241+G241</f>
        <v>9600</v>
      </c>
      <c r="I241" s="78">
        <f t="shared" ref="I241:K241" si="145">SUM(I242:I244)</f>
        <v>0</v>
      </c>
      <c r="J241" s="46">
        <f t="shared" ref="J241:J262" si="146">H241+I241</f>
        <v>9600</v>
      </c>
      <c r="K241" s="78">
        <f t="shared" si="145"/>
        <v>0</v>
      </c>
      <c r="L241" s="46">
        <f t="shared" ref="L241:L262" si="147">J241+K241</f>
        <v>9600</v>
      </c>
      <c r="M241" s="78">
        <f t="shared" ref="M241" si="148">SUM(M242:M244)</f>
        <v>0</v>
      </c>
      <c r="N241" s="46">
        <f t="shared" ref="N241:N262" si="149">L241+M241</f>
        <v>9600</v>
      </c>
      <c r="O241" s="49">
        <f>SUM(O242:O244)</f>
        <v>7871</v>
      </c>
      <c r="P241" s="322">
        <f t="shared" ref="P241:P262" si="150">O241/N241*100</f>
        <v>81.989583333333343</v>
      </c>
    </row>
    <row r="242" spans="1:16" ht="12.75" x14ac:dyDescent="0.2">
      <c r="A242" s="4">
        <v>41</v>
      </c>
      <c r="B242" s="152">
        <v>611</v>
      </c>
      <c r="C242" s="4" t="s">
        <v>46</v>
      </c>
      <c r="D242" s="77">
        <v>9600</v>
      </c>
      <c r="E242" s="42">
        <v>0</v>
      </c>
      <c r="F242" s="78">
        <f t="shared" si="143"/>
        <v>9600</v>
      </c>
      <c r="G242" s="41">
        <v>0</v>
      </c>
      <c r="H242" s="46">
        <f t="shared" si="144"/>
        <v>9600</v>
      </c>
      <c r="I242" s="41">
        <v>0</v>
      </c>
      <c r="J242" s="46">
        <f t="shared" si="146"/>
        <v>9600</v>
      </c>
      <c r="K242" s="41">
        <v>0</v>
      </c>
      <c r="L242" s="46">
        <f t="shared" si="147"/>
        <v>9600</v>
      </c>
      <c r="M242" s="41">
        <v>0</v>
      </c>
      <c r="N242" s="43">
        <f t="shared" si="149"/>
        <v>9600</v>
      </c>
      <c r="O242" s="44">
        <v>4474</v>
      </c>
      <c r="P242" s="321">
        <f t="shared" si="150"/>
        <v>46.604166666666671</v>
      </c>
    </row>
    <row r="243" spans="1:16" ht="12.75" x14ac:dyDescent="0.2">
      <c r="A243" s="4">
        <v>41</v>
      </c>
      <c r="B243" s="152">
        <v>612</v>
      </c>
      <c r="C243" s="4" t="s">
        <v>47</v>
      </c>
      <c r="D243" s="77"/>
      <c r="E243" s="42">
        <v>0</v>
      </c>
      <c r="F243" s="78">
        <f t="shared" si="143"/>
        <v>0</v>
      </c>
      <c r="G243" s="42">
        <v>0</v>
      </c>
      <c r="H243" s="43">
        <f t="shared" si="144"/>
        <v>0</v>
      </c>
      <c r="I243" s="42">
        <v>0</v>
      </c>
      <c r="J243" s="43">
        <f t="shared" si="146"/>
        <v>0</v>
      </c>
      <c r="K243" s="42">
        <v>0</v>
      </c>
      <c r="L243" s="43">
        <f t="shared" si="147"/>
        <v>0</v>
      </c>
      <c r="M243" s="42">
        <v>0</v>
      </c>
      <c r="N243" s="43">
        <f t="shared" si="149"/>
        <v>0</v>
      </c>
      <c r="O243" s="44">
        <v>2577</v>
      </c>
      <c r="P243" s="321">
        <v>0</v>
      </c>
    </row>
    <row r="244" spans="1:16" ht="12.75" x14ac:dyDescent="0.2">
      <c r="A244" s="4">
        <v>41</v>
      </c>
      <c r="B244" s="152">
        <v>615</v>
      </c>
      <c r="C244" s="4" t="s">
        <v>380</v>
      </c>
      <c r="D244" s="77"/>
      <c r="E244" s="42">
        <v>0</v>
      </c>
      <c r="F244" s="78">
        <f t="shared" si="143"/>
        <v>0</v>
      </c>
      <c r="G244" s="42">
        <v>0</v>
      </c>
      <c r="H244" s="43">
        <f t="shared" si="144"/>
        <v>0</v>
      </c>
      <c r="I244" s="42">
        <v>0</v>
      </c>
      <c r="J244" s="43">
        <f t="shared" si="146"/>
        <v>0</v>
      </c>
      <c r="K244" s="42">
        <v>0</v>
      </c>
      <c r="L244" s="43">
        <f t="shared" si="147"/>
        <v>0</v>
      </c>
      <c r="M244" s="42">
        <v>0</v>
      </c>
      <c r="N244" s="43">
        <f t="shared" si="149"/>
        <v>0</v>
      </c>
      <c r="O244" s="44">
        <v>820</v>
      </c>
      <c r="P244" s="321">
        <v>0</v>
      </c>
    </row>
    <row r="245" spans="1:16" ht="12.75" x14ac:dyDescent="0.2">
      <c r="A245" s="35"/>
      <c r="B245" s="164" t="s">
        <v>541</v>
      </c>
      <c r="C245" s="3" t="s">
        <v>51</v>
      </c>
      <c r="D245" s="77">
        <f>SUM(D246:D253)</f>
        <v>3355</v>
      </c>
      <c r="E245" s="78">
        <f t="shared" ref="E245:G245" si="151">SUM(E246:E253)</f>
        <v>0</v>
      </c>
      <c r="F245" s="78">
        <f t="shared" si="143"/>
        <v>3355</v>
      </c>
      <c r="G245" s="78">
        <f t="shared" si="151"/>
        <v>0</v>
      </c>
      <c r="H245" s="88">
        <f t="shared" si="144"/>
        <v>3355</v>
      </c>
      <c r="I245" s="78">
        <f t="shared" ref="I245:K245" si="152">SUM(I246:I253)</f>
        <v>0</v>
      </c>
      <c r="J245" s="46">
        <f t="shared" si="146"/>
        <v>3355</v>
      </c>
      <c r="K245" s="78">
        <f t="shared" si="152"/>
        <v>0</v>
      </c>
      <c r="L245" s="46">
        <f t="shared" si="147"/>
        <v>3355</v>
      </c>
      <c r="M245" s="78">
        <f t="shared" ref="M245" si="153">SUM(M246:M253)</f>
        <v>0</v>
      </c>
      <c r="N245" s="46">
        <f t="shared" si="149"/>
        <v>3355</v>
      </c>
      <c r="O245" s="49">
        <f>SUM(O246:O253)</f>
        <v>5071</v>
      </c>
      <c r="P245" s="322">
        <f t="shared" si="150"/>
        <v>151.14754098360658</v>
      </c>
    </row>
    <row r="246" spans="1:16" ht="12.75" x14ac:dyDescent="0.2">
      <c r="A246" s="4">
        <v>41</v>
      </c>
      <c r="B246" s="152" t="s">
        <v>52</v>
      </c>
      <c r="C246" s="4" t="s">
        <v>53</v>
      </c>
      <c r="D246" s="80">
        <v>960</v>
      </c>
      <c r="E246" s="42">
        <v>0</v>
      </c>
      <c r="F246" s="84">
        <f t="shared" si="143"/>
        <v>960</v>
      </c>
      <c r="G246" s="42">
        <v>0</v>
      </c>
      <c r="H246" s="43">
        <f t="shared" si="144"/>
        <v>960</v>
      </c>
      <c r="I246" s="42">
        <v>0</v>
      </c>
      <c r="J246" s="43">
        <f t="shared" si="146"/>
        <v>960</v>
      </c>
      <c r="K246" s="42">
        <v>0</v>
      </c>
      <c r="L246" s="43">
        <f t="shared" si="147"/>
        <v>960</v>
      </c>
      <c r="M246" s="42">
        <v>0</v>
      </c>
      <c r="N246" s="43">
        <f t="shared" si="149"/>
        <v>960</v>
      </c>
      <c r="O246" s="44">
        <v>1288</v>
      </c>
      <c r="P246" s="321">
        <f t="shared" si="150"/>
        <v>134.16666666666666</v>
      </c>
    </row>
    <row r="247" spans="1:16" ht="12.75" x14ac:dyDescent="0.2">
      <c r="A247" s="4">
        <v>41</v>
      </c>
      <c r="B247" s="152">
        <v>625001</v>
      </c>
      <c r="C247" s="4" t="s">
        <v>116</v>
      </c>
      <c r="D247" s="80">
        <v>134</v>
      </c>
      <c r="E247" s="42">
        <v>0</v>
      </c>
      <c r="F247" s="84">
        <f t="shared" si="143"/>
        <v>134</v>
      </c>
      <c r="G247" s="42">
        <v>0</v>
      </c>
      <c r="H247" s="43">
        <f t="shared" si="144"/>
        <v>134</v>
      </c>
      <c r="I247" s="42">
        <v>0</v>
      </c>
      <c r="J247" s="43">
        <f t="shared" si="146"/>
        <v>134</v>
      </c>
      <c r="K247" s="42">
        <v>0</v>
      </c>
      <c r="L247" s="43">
        <f t="shared" si="147"/>
        <v>134</v>
      </c>
      <c r="M247" s="42">
        <v>0</v>
      </c>
      <c r="N247" s="43">
        <f t="shared" si="149"/>
        <v>134</v>
      </c>
      <c r="O247" s="44">
        <v>121</v>
      </c>
      <c r="P247" s="321">
        <f t="shared" si="150"/>
        <v>90.298507462686572</v>
      </c>
    </row>
    <row r="248" spans="1:16" ht="12.75" x14ac:dyDescent="0.2">
      <c r="A248" s="4">
        <v>41</v>
      </c>
      <c r="B248" s="152">
        <v>625002</v>
      </c>
      <c r="C248" s="4" t="s">
        <v>54</v>
      </c>
      <c r="D248" s="80">
        <v>1344</v>
      </c>
      <c r="E248" s="42">
        <v>0</v>
      </c>
      <c r="F248" s="84">
        <f t="shared" si="143"/>
        <v>1344</v>
      </c>
      <c r="G248" s="42">
        <v>0</v>
      </c>
      <c r="H248" s="43">
        <f t="shared" si="144"/>
        <v>1344</v>
      </c>
      <c r="I248" s="42">
        <v>0</v>
      </c>
      <c r="J248" s="43">
        <f t="shared" si="146"/>
        <v>1344</v>
      </c>
      <c r="K248" s="42">
        <v>0</v>
      </c>
      <c r="L248" s="43">
        <f t="shared" si="147"/>
        <v>1344</v>
      </c>
      <c r="M248" s="42">
        <v>0</v>
      </c>
      <c r="N248" s="43">
        <f t="shared" si="149"/>
        <v>1344</v>
      </c>
      <c r="O248" s="44">
        <v>2253</v>
      </c>
      <c r="P248" s="321">
        <f t="shared" si="150"/>
        <v>167.63392857142858</v>
      </c>
    </row>
    <row r="249" spans="1:16" ht="12.75" x14ac:dyDescent="0.2">
      <c r="A249" s="4">
        <v>41</v>
      </c>
      <c r="B249" s="152">
        <v>625003</v>
      </c>
      <c r="C249" s="4" t="s">
        <v>55</v>
      </c>
      <c r="D249" s="80">
        <v>77</v>
      </c>
      <c r="E249" s="42">
        <v>0</v>
      </c>
      <c r="F249" s="84">
        <f t="shared" si="143"/>
        <v>77</v>
      </c>
      <c r="G249" s="42">
        <v>0</v>
      </c>
      <c r="H249" s="43">
        <f t="shared" si="144"/>
        <v>77</v>
      </c>
      <c r="I249" s="42">
        <v>0</v>
      </c>
      <c r="J249" s="43">
        <f t="shared" si="146"/>
        <v>77</v>
      </c>
      <c r="K249" s="42">
        <v>0</v>
      </c>
      <c r="L249" s="43">
        <f t="shared" si="147"/>
        <v>77</v>
      </c>
      <c r="M249" s="42">
        <v>0</v>
      </c>
      <c r="N249" s="43">
        <f t="shared" si="149"/>
        <v>77</v>
      </c>
      <c r="O249" s="44">
        <v>127</v>
      </c>
      <c r="P249" s="321">
        <f t="shared" si="150"/>
        <v>164.93506493506493</v>
      </c>
    </row>
    <row r="250" spans="1:16" ht="12.75" x14ac:dyDescent="0.2">
      <c r="A250" s="4">
        <v>41</v>
      </c>
      <c r="B250" s="152">
        <v>625004</v>
      </c>
      <c r="C250" s="4" t="s">
        <v>56</v>
      </c>
      <c r="D250" s="80">
        <v>288</v>
      </c>
      <c r="E250" s="42">
        <v>0</v>
      </c>
      <c r="F250" s="84">
        <f t="shared" si="143"/>
        <v>288</v>
      </c>
      <c r="G250" s="42">
        <v>0</v>
      </c>
      <c r="H250" s="43">
        <f t="shared" si="144"/>
        <v>288</v>
      </c>
      <c r="I250" s="42">
        <v>0</v>
      </c>
      <c r="J250" s="43">
        <f t="shared" si="146"/>
        <v>288</v>
      </c>
      <c r="K250" s="42">
        <v>0</v>
      </c>
      <c r="L250" s="43">
        <f t="shared" si="147"/>
        <v>288</v>
      </c>
      <c r="M250" s="42">
        <v>0</v>
      </c>
      <c r="N250" s="43">
        <f t="shared" si="149"/>
        <v>288</v>
      </c>
      <c r="O250" s="44">
        <v>432</v>
      </c>
      <c r="P250" s="321">
        <f t="shared" si="150"/>
        <v>150</v>
      </c>
    </row>
    <row r="251" spans="1:16" ht="12.75" x14ac:dyDescent="0.2">
      <c r="A251" s="4">
        <v>41</v>
      </c>
      <c r="B251" s="152">
        <v>625005</v>
      </c>
      <c r="C251" s="4" t="s">
        <v>57</v>
      </c>
      <c r="D251" s="80">
        <v>96</v>
      </c>
      <c r="E251" s="42">
        <v>0</v>
      </c>
      <c r="F251" s="84">
        <f t="shared" si="143"/>
        <v>96</v>
      </c>
      <c r="G251" s="42">
        <v>0</v>
      </c>
      <c r="H251" s="43">
        <f t="shared" si="144"/>
        <v>96</v>
      </c>
      <c r="I251" s="42">
        <v>0</v>
      </c>
      <c r="J251" s="43">
        <f t="shared" si="146"/>
        <v>96</v>
      </c>
      <c r="K251" s="42">
        <v>0</v>
      </c>
      <c r="L251" s="43">
        <f t="shared" si="147"/>
        <v>96</v>
      </c>
      <c r="M251" s="42">
        <v>0</v>
      </c>
      <c r="N251" s="43">
        <f t="shared" si="149"/>
        <v>96</v>
      </c>
      <c r="O251" s="44">
        <v>86</v>
      </c>
      <c r="P251" s="321">
        <f t="shared" si="150"/>
        <v>89.583333333333343</v>
      </c>
    </row>
    <row r="252" spans="1:16" ht="12.75" x14ac:dyDescent="0.2">
      <c r="A252" s="4">
        <v>41</v>
      </c>
      <c r="B252" s="152">
        <v>625007</v>
      </c>
      <c r="C252" s="4" t="s">
        <v>98</v>
      </c>
      <c r="D252" s="80">
        <v>456</v>
      </c>
      <c r="E252" s="42">
        <v>0</v>
      </c>
      <c r="F252" s="84">
        <f t="shared" si="143"/>
        <v>456</v>
      </c>
      <c r="G252" s="42">
        <v>0</v>
      </c>
      <c r="H252" s="43">
        <f t="shared" si="144"/>
        <v>456</v>
      </c>
      <c r="I252" s="42">
        <v>0</v>
      </c>
      <c r="J252" s="43">
        <f t="shared" si="146"/>
        <v>456</v>
      </c>
      <c r="K252" s="42">
        <v>0</v>
      </c>
      <c r="L252" s="43">
        <f t="shared" si="147"/>
        <v>456</v>
      </c>
      <c r="M252" s="42">
        <v>0</v>
      </c>
      <c r="N252" s="43">
        <f t="shared" si="149"/>
        <v>456</v>
      </c>
      <c r="O252" s="44">
        <v>764</v>
      </c>
      <c r="P252" s="321">
        <f t="shared" si="150"/>
        <v>167.54385964912282</v>
      </c>
    </row>
    <row r="253" spans="1:16" ht="12.75" x14ac:dyDescent="0.2">
      <c r="A253" s="4">
        <v>41</v>
      </c>
      <c r="B253" s="152">
        <v>627</v>
      </c>
      <c r="C253" s="4" t="s">
        <v>244</v>
      </c>
      <c r="D253" s="77"/>
      <c r="E253" s="73"/>
      <c r="F253" s="78">
        <f t="shared" si="143"/>
        <v>0</v>
      </c>
      <c r="G253" s="73"/>
      <c r="H253" s="43">
        <f t="shared" si="144"/>
        <v>0</v>
      </c>
      <c r="I253" s="73"/>
      <c r="J253" s="43">
        <f t="shared" si="146"/>
        <v>0</v>
      </c>
      <c r="K253" s="73"/>
      <c r="L253" s="43">
        <f t="shared" si="147"/>
        <v>0</v>
      </c>
      <c r="M253" s="73"/>
      <c r="N253" s="43">
        <f t="shared" si="149"/>
        <v>0</v>
      </c>
      <c r="O253" s="44"/>
      <c r="P253" s="321"/>
    </row>
    <row r="254" spans="1:16" ht="12.75" x14ac:dyDescent="0.2">
      <c r="A254" s="4"/>
      <c r="B254" s="152"/>
      <c r="C254" s="4"/>
      <c r="D254" s="77"/>
      <c r="E254" s="73"/>
      <c r="F254" s="78">
        <f t="shared" si="143"/>
        <v>0</v>
      </c>
      <c r="G254" s="73"/>
      <c r="H254" s="43">
        <f t="shared" si="144"/>
        <v>0</v>
      </c>
      <c r="I254" s="73"/>
      <c r="J254" s="43">
        <f t="shared" si="146"/>
        <v>0</v>
      </c>
      <c r="K254" s="73"/>
      <c r="L254" s="43">
        <f t="shared" si="147"/>
        <v>0</v>
      </c>
      <c r="M254" s="73"/>
      <c r="N254" s="43">
        <f t="shared" si="149"/>
        <v>0</v>
      </c>
      <c r="O254" s="44"/>
      <c r="P254" s="321"/>
    </row>
    <row r="255" spans="1:16" ht="12.75" x14ac:dyDescent="0.2">
      <c r="A255" s="4"/>
      <c r="B255" s="162" t="s">
        <v>542</v>
      </c>
      <c r="C255" s="18" t="s">
        <v>563</v>
      </c>
      <c r="D255" s="97">
        <f>SUM(D256:D262)</f>
        <v>35689</v>
      </c>
      <c r="E255" s="97">
        <f t="shared" ref="E255:G255" si="154">SUM(E256:E262)</f>
        <v>0</v>
      </c>
      <c r="F255" s="97">
        <f>D255+E255</f>
        <v>35689</v>
      </c>
      <c r="G255" s="97">
        <f t="shared" si="154"/>
        <v>36234</v>
      </c>
      <c r="H255" s="254">
        <f t="shared" si="144"/>
        <v>71923</v>
      </c>
      <c r="I255" s="97">
        <f t="shared" ref="I255:K255" si="155">SUM(I256:I262)</f>
        <v>2000</v>
      </c>
      <c r="J255" s="254">
        <f t="shared" si="146"/>
        <v>73923</v>
      </c>
      <c r="K255" s="97">
        <f t="shared" si="155"/>
        <v>65348</v>
      </c>
      <c r="L255" s="254">
        <f t="shared" si="147"/>
        <v>139271</v>
      </c>
      <c r="M255" s="97">
        <f t="shared" ref="M255" si="156">SUM(M256:M262)</f>
        <v>0</v>
      </c>
      <c r="N255" s="254">
        <f t="shared" si="149"/>
        <v>139271</v>
      </c>
      <c r="O255" s="272">
        <f>SUM(O256:O262)</f>
        <v>119675</v>
      </c>
      <c r="P255" s="320">
        <f t="shared" si="150"/>
        <v>85.929590510587275</v>
      </c>
    </row>
    <row r="256" spans="1:16" ht="12.75" x14ac:dyDescent="0.2">
      <c r="A256" s="4">
        <v>41</v>
      </c>
      <c r="B256" s="152" t="s">
        <v>543</v>
      </c>
      <c r="C256" s="4" t="s">
        <v>544</v>
      </c>
      <c r="D256" s="80">
        <v>2000</v>
      </c>
      <c r="E256" s="42">
        <v>0</v>
      </c>
      <c r="F256" s="84">
        <f t="shared" ref="F256:F262" si="157">D256+E256</f>
        <v>2000</v>
      </c>
      <c r="G256" s="42">
        <v>0</v>
      </c>
      <c r="H256" s="43">
        <f t="shared" si="144"/>
        <v>2000</v>
      </c>
      <c r="I256" s="42">
        <v>0</v>
      </c>
      <c r="J256" s="43">
        <f t="shared" si="146"/>
        <v>2000</v>
      </c>
      <c r="K256" s="42">
        <v>0</v>
      </c>
      <c r="L256" s="43">
        <f t="shared" si="147"/>
        <v>2000</v>
      </c>
      <c r="M256" s="42">
        <v>0</v>
      </c>
      <c r="N256" s="43">
        <f t="shared" si="149"/>
        <v>2000</v>
      </c>
      <c r="O256" s="44">
        <v>4629</v>
      </c>
      <c r="P256" s="321">
        <f t="shared" si="150"/>
        <v>231.45</v>
      </c>
    </row>
    <row r="257" spans="1:16" ht="12.75" x14ac:dyDescent="0.2">
      <c r="A257" s="4">
        <v>41</v>
      </c>
      <c r="B257" s="152" t="s">
        <v>683</v>
      </c>
      <c r="C257" s="4" t="s">
        <v>142</v>
      </c>
      <c r="D257" s="80">
        <v>2000</v>
      </c>
      <c r="E257" s="42">
        <v>0</v>
      </c>
      <c r="F257" s="84">
        <f t="shared" si="157"/>
        <v>2000</v>
      </c>
      <c r="G257" s="42">
        <v>0</v>
      </c>
      <c r="H257" s="43">
        <f t="shared" si="144"/>
        <v>2000</v>
      </c>
      <c r="I257" s="42">
        <v>0</v>
      </c>
      <c r="J257" s="43">
        <f t="shared" si="146"/>
        <v>2000</v>
      </c>
      <c r="K257" s="42">
        <v>0</v>
      </c>
      <c r="L257" s="43">
        <f t="shared" si="147"/>
        <v>2000</v>
      </c>
      <c r="M257" s="42">
        <v>0</v>
      </c>
      <c r="N257" s="43">
        <f t="shared" si="149"/>
        <v>2000</v>
      </c>
      <c r="O257" s="44">
        <v>126</v>
      </c>
      <c r="P257" s="321">
        <f t="shared" si="150"/>
        <v>6.3</v>
      </c>
    </row>
    <row r="258" spans="1:16" ht="12.75" x14ac:dyDescent="0.2">
      <c r="A258" s="35">
        <v>41</v>
      </c>
      <c r="B258" s="197" t="s">
        <v>532</v>
      </c>
      <c r="C258" s="101" t="s">
        <v>152</v>
      </c>
      <c r="D258" s="80">
        <v>2000</v>
      </c>
      <c r="E258" s="42">
        <v>0</v>
      </c>
      <c r="F258" s="84">
        <f t="shared" si="157"/>
        <v>2000</v>
      </c>
      <c r="G258" s="42">
        <v>0</v>
      </c>
      <c r="H258" s="43">
        <f t="shared" si="144"/>
        <v>2000</v>
      </c>
      <c r="I258" s="42">
        <v>5000</v>
      </c>
      <c r="J258" s="43">
        <f t="shared" si="146"/>
        <v>7000</v>
      </c>
      <c r="K258" s="42">
        <v>0</v>
      </c>
      <c r="L258" s="43">
        <f t="shared" si="147"/>
        <v>7000</v>
      </c>
      <c r="M258" s="42">
        <v>0</v>
      </c>
      <c r="N258" s="43">
        <f t="shared" si="149"/>
        <v>7000</v>
      </c>
      <c r="O258" s="44">
        <v>6199</v>
      </c>
      <c r="P258" s="321">
        <f t="shared" si="150"/>
        <v>88.55714285714285</v>
      </c>
    </row>
    <row r="259" spans="1:16" ht="12.75" x14ac:dyDescent="0.2">
      <c r="A259" s="35">
        <v>41</v>
      </c>
      <c r="B259" s="197" t="s">
        <v>604</v>
      </c>
      <c r="C259" s="101" t="s">
        <v>613</v>
      </c>
      <c r="D259" s="80"/>
      <c r="E259" s="42"/>
      <c r="F259" s="84"/>
      <c r="G259" s="42"/>
      <c r="H259" s="43"/>
      <c r="I259" s="42">
        <v>2000</v>
      </c>
      <c r="J259" s="43">
        <f>H259+I259</f>
        <v>2000</v>
      </c>
      <c r="K259" s="42">
        <v>0</v>
      </c>
      <c r="L259" s="43">
        <f t="shared" si="147"/>
        <v>2000</v>
      </c>
      <c r="M259" s="42">
        <v>0</v>
      </c>
      <c r="N259" s="43">
        <f t="shared" si="149"/>
        <v>2000</v>
      </c>
      <c r="O259" s="44">
        <v>103</v>
      </c>
      <c r="P259" s="321">
        <f t="shared" si="150"/>
        <v>5.1499999999999995</v>
      </c>
    </row>
    <row r="260" spans="1:16" ht="12.75" x14ac:dyDescent="0.2">
      <c r="A260" s="19" t="s">
        <v>400</v>
      </c>
      <c r="B260" s="152">
        <v>637005</v>
      </c>
      <c r="C260" s="4" t="s">
        <v>491</v>
      </c>
      <c r="D260" s="70">
        <v>0</v>
      </c>
      <c r="E260" s="42">
        <v>0</v>
      </c>
      <c r="F260" s="84">
        <f t="shared" si="157"/>
        <v>0</v>
      </c>
      <c r="G260" s="42">
        <v>0</v>
      </c>
      <c r="H260" s="43">
        <f t="shared" si="144"/>
        <v>0</v>
      </c>
      <c r="I260" s="42">
        <v>0</v>
      </c>
      <c r="J260" s="43">
        <f t="shared" si="146"/>
        <v>0</v>
      </c>
      <c r="K260" s="42">
        <v>0</v>
      </c>
      <c r="L260" s="43">
        <f t="shared" si="147"/>
        <v>0</v>
      </c>
      <c r="M260" s="42">
        <v>0</v>
      </c>
      <c r="N260" s="43">
        <f t="shared" si="149"/>
        <v>0</v>
      </c>
      <c r="O260" s="44"/>
      <c r="P260" s="321"/>
    </row>
    <row r="261" spans="1:16" ht="12.75" x14ac:dyDescent="0.2">
      <c r="A261" s="4" t="s">
        <v>400</v>
      </c>
      <c r="B261" s="152">
        <v>649002</v>
      </c>
      <c r="C261" s="4" t="s">
        <v>490</v>
      </c>
      <c r="D261" s="70">
        <v>0</v>
      </c>
      <c r="E261" s="42">
        <v>0</v>
      </c>
      <c r="F261" s="84">
        <f t="shared" si="157"/>
        <v>0</v>
      </c>
      <c r="G261" s="264">
        <v>36234</v>
      </c>
      <c r="H261" s="43">
        <f t="shared" si="144"/>
        <v>36234</v>
      </c>
      <c r="I261" s="42">
        <v>0</v>
      </c>
      <c r="J261" s="43">
        <f t="shared" si="146"/>
        <v>36234</v>
      </c>
      <c r="K261" s="42">
        <v>65348</v>
      </c>
      <c r="L261" s="43">
        <f t="shared" si="147"/>
        <v>101582</v>
      </c>
      <c r="M261" s="42">
        <v>0</v>
      </c>
      <c r="N261" s="43">
        <f t="shared" si="149"/>
        <v>101582</v>
      </c>
      <c r="O261" s="44">
        <v>101636</v>
      </c>
      <c r="P261" s="321">
        <f t="shared" si="150"/>
        <v>100.05315902423658</v>
      </c>
    </row>
    <row r="262" spans="1:16" ht="12.75" x14ac:dyDescent="0.2">
      <c r="A262" s="4">
        <v>41</v>
      </c>
      <c r="B262" s="152" t="s">
        <v>248</v>
      </c>
      <c r="C262" s="4" t="s">
        <v>647</v>
      </c>
      <c r="D262" s="66">
        <v>29689</v>
      </c>
      <c r="E262" s="42">
        <v>0</v>
      </c>
      <c r="F262" s="84">
        <f t="shared" si="157"/>
        <v>29689</v>
      </c>
      <c r="G262" s="42">
        <v>0</v>
      </c>
      <c r="H262" s="43">
        <f t="shared" si="144"/>
        <v>29689</v>
      </c>
      <c r="I262" s="42">
        <v>-5000</v>
      </c>
      <c r="J262" s="43">
        <f t="shared" si="146"/>
        <v>24689</v>
      </c>
      <c r="K262" s="42">
        <v>0</v>
      </c>
      <c r="L262" s="43">
        <f t="shared" si="147"/>
        <v>24689</v>
      </c>
      <c r="M262" s="42">
        <v>0</v>
      </c>
      <c r="N262" s="43">
        <f t="shared" si="149"/>
        <v>24689</v>
      </c>
      <c r="O262" s="44">
        <v>6982</v>
      </c>
      <c r="P262" s="321">
        <f t="shared" si="150"/>
        <v>28.279800720968851</v>
      </c>
    </row>
    <row r="263" spans="1:16" ht="13.5" thickBot="1" x14ac:dyDescent="0.25">
      <c r="A263" s="6"/>
      <c r="B263" s="149"/>
      <c r="C263" s="6"/>
      <c r="D263" s="51"/>
      <c r="E263" s="51"/>
      <c r="L263" s="51"/>
    </row>
    <row r="264" spans="1:16" s="143" customFormat="1" ht="30" customHeight="1" x14ac:dyDescent="0.2">
      <c r="A264" s="142"/>
      <c r="B264" s="335" t="s">
        <v>43</v>
      </c>
      <c r="C264" s="335"/>
      <c r="D264" s="64" t="s">
        <v>571</v>
      </c>
      <c r="E264" s="137" t="s">
        <v>574</v>
      </c>
      <c r="F264" s="137" t="s">
        <v>575</v>
      </c>
      <c r="G264" s="137" t="s">
        <v>588</v>
      </c>
      <c r="H264" s="137" t="s">
        <v>589</v>
      </c>
      <c r="I264" s="137" t="s">
        <v>597</v>
      </c>
      <c r="J264" s="137" t="s">
        <v>598</v>
      </c>
      <c r="K264" s="137" t="s">
        <v>621</v>
      </c>
      <c r="L264" s="137" t="s">
        <v>620</v>
      </c>
      <c r="M264" s="273" t="s">
        <v>662</v>
      </c>
      <c r="N264" s="137" t="s">
        <v>663</v>
      </c>
      <c r="O264" s="273" t="s">
        <v>674</v>
      </c>
      <c r="P264" s="319" t="s">
        <v>675</v>
      </c>
    </row>
    <row r="265" spans="1:16" ht="12.75" x14ac:dyDescent="0.2">
      <c r="A265" s="5">
        <v>41</v>
      </c>
      <c r="B265" s="147" t="s">
        <v>143</v>
      </c>
      <c r="C265" s="82" t="s">
        <v>144</v>
      </c>
      <c r="D265" s="93">
        <f t="shared" ref="D265:M265" si="158">SUM(D266)</f>
        <v>50000</v>
      </c>
      <c r="E265" s="93">
        <f t="shared" si="158"/>
        <v>5000</v>
      </c>
      <c r="F265" s="93">
        <f>D265+E265</f>
        <v>55000</v>
      </c>
      <c r="G265" s="93">
        <f t="shared" si="158"/>
        <v>0</v>
      </c>
      <c r="H265" s="109">
        <f>F265+G265</f>
        <v>55000</v>
      </c>
      <c r="I265" s="93">
        <f t="shared" si="158"/>
        <v>0</v>
      </c>
      <c r="J265" s="109">
        <f>H265+I265</f>
        <v>55000</v>
      </c>
      <c r="K265" s="93">
        <f t="shared" si="158"/>
        <v>0</v>
      </c>
      <c r="L265" s="109">
        <f>J265+K265</f>
        <v>55000</v>
      </c>
      <c r="M265" s="93">
        <f t="shared" si="158"/>
        <v>0</v>
      </c>
      <c r="N265" s="109">
        <f>L265+M265</f>
        <v>55000</v>
      </c>
      <c r="O265" s="52">
        <f>SUM(O266:O283)</f>
        <v>31793</v>
      </c>
      <c r="P265" s="301">
        <f>O265/N265*100</f>
        <v>57.805454545454552</v>
      </c>
    </row>
    <row r="266" spans="1:16" ht="12.75" x14ac:dyDescent="0.2">
      <c r="A266" s="3">
        <v>41</v>
      </c>
      <c r="B266" s="151">
        <v>635</v>
      </c>
      <c r="C266" s="3" t="s">
        <v>102</v>
      </c>
      <c r="D266" s="77">
        <f>SUM(D267:D283)</f>
        <v>50000</v>
      </c>
      <c r="E266" s="76">
        <f>SUM(E267:E283)</f>
        <v>5000</v>
      </c>
      <c r="F266" s="78">
        <f t="shared" ref="F266:F283" si="159">D266+E266</f>
        <v>55000</v>
      </c>
      <c r="G266" s="76">
        <f>SUM(G267:G283)</f>
        <v>0</v>
      </c>
      <c r="H266" s="46">
        <f t="shared" ref="H266:H286" si="160">F266+G266</f>
        <v>55000</v>
      </c>
      <c r="I266" s="76">
        <f>SUM(I267:I283)</f>
        <v>0</v>
      </c>
      <c r="J266" s="43">
        <f t="shared" ref="J266:J286" si="161">H266+I266</f>
        <v>55000</v>
      </c>
      <c r="K266" s="76">
        <f>SUM(K267:K283)</f>
        <v>0</v>
      </c>
      <c r="L266" s="43">
        <f t="shared" ref="L266:L286" si="162">J266+K266</f>
        <v>55000</v>
      </c>
      <c r="M266" s="76">
        <f>SUM(M267:M283)</f>
        <v>0</v>
      </c>
      <c r="N266" s="43">
        <f t="shared" ref="N266:N286" si="163">L266+M266</f>
        <v>55000</v>
      </c>
      <c r="O266" s="44"/>
      <c r="P266" s="300">
        <f t="shared" ref="P266:P282" si="164">O266/N266*100</f>
        <v>0</v>
      </c>
    </row>
    <row r="267" spans="1:16" ht="12.75" x14ac:dyDescent="0.2">
      <c r="A267" s="4">
        <v>41</v>
      </c>
      <c r="B267" s="152">
        <v>635006</v>
      </c>
      <c r="C267" s="4" t="s">
        <v>145</v>
      </c>
      <c r="D267" s="80">
        <v>50000</v>
      </c>
      <c r="E267" s="79">
        <v>0</v>
      </c>
      <c r="F267" s="78">
        <f t="shared" si="159"/>
        <v>50000</v>
      </c>
      <c r="G267" s="79">
        <v>0</v>
      </c>
      <c r="H267" s="43">
        <f t="shared" si="160"/>
        <v>50000</v>
      </c>
      <c r="I267" s="79">
        <v>0</v>
      </c>
      <c r="J267" s="43">
        <f t="shared" si="161"/>
        <v>50000</v>
      </c>
      <c r="K267" s="79">
        <v>0</v>
      </c>
      <c r="L267" s="43">
        <f t="shared" si="162"/>
        <v>50000</v>
      </c>
      <c r="M267" s="79">
        <v>0</v>
      </c>
      <c r="N267" s="43">
        <f t="shared" si="163"/>
        <v>50000</v>
      </c>
      <c r="O267" s="44">
        <v>24039</v>
      </c>
      <c r="P267" s="300">
        <f t="shared" si="164"/>
        <v>48.077999999999996</v>
      </c>
    </row>
    <row r="268" spans="1:16" ht="12.75" x14ac:dyDescent="0.2">
      <c r="A268" s="4">
        <v>41</v>
      </c>
      <c r="B268" s="152">
        <v>635006</v>
      </c>
      <c r="C268" s="4" t="s">
        <v>495</v>
      </c>
      <c r="D268" s="80"/>
      <c r="E268" s="79"/>
      <c r="F268" s="78">
        <f t="shared" si="159"/>
        <v>0</v>
      </c>
      <c r="G268" s="79"/>
      <c r="H268" s="43">
        <f t="shared" si="160"/>
        <v>0</v>
      </c>
      <c r="I268" s="79"/>
      <c r="J268" s="43">
        <f t="shared" si="161"/>
        <v>0</v>
      </c>
      <c r="K268" s="79"/>
      <c r="L268" s="43">
        <f t="shared" si="162"/>
        <v>0</v>
      </c>
      <c r="M268" s="79"/>
      <c r="N268" s="43">
        <f t="shared" si="163"/>
        <v>0</v>
      </c>
      <c r="O268" s="44"/>
      <c r="P268" s="48">
        <v>0</v>
      </c>
    </row>
    <row r="269" spans="1:16" ht="12.75" x14ac:dyDescent="0.2">
      <c r="A269" s="4">
        <v>41</v>
      </c>
      <c r="B269" s="152">
        <v>635006</v>
      </c>
      <c r="C269" s="4" t="s">
        <v>518</v>
      </c>
      <c r="D269" s="80">
        <v>0</v>
      </c>
      <c r="E269" s="79"/>
      <c r="F269" s="78">
        <f t="shared" si="159"/>
        <v>0</v>
      </c>
      <c r="G269" s="79"/>
      <c r="H269" s="43">
        <f t="shared" si="160"/>
        <v>0</v>
      </c>
      <c r="I269" s="79"/>
      <c r="J269" s="43">
        <f t="shared" si="161"/>
        <v>0</v>
      </c>
      <c r="K269" s="79"/>
      <c r="L269" s="43">
        <f t="shared" si="162"/>
        <v>0</v>
      </c>
      <c r="M269" s="79"/>
      <c r="N269" s="43">
        <f t="shared" si="163"/>
        <v>0</v>
      </c>
      <c r="O269" s="44"/>
      <c r="P269" s="48">
        <v>0</v>
      </c>
    </row>
    <row r="270" spans="1:16" ht="12.75" x14ac:dyDescent="0.2">
      <c r="A270" s="4">
        <v>41</v>
      </c>
      <c r="B270" s="152">
        <v>635006</v>
      </c>
      <c r="C270" s="4" t="s">
        <v>443</v>
      </c>
      <c r="D270" s="80"/>
      <c r="E270" s="79"/>
      <c r="F270" s="78">
        <f t="shared" si="159"/>
        <v>0</v>
      </c>
      <c r="G270" s="79"/>
      <c r="H270" s="43">
        <f t="shared" si="160"/>
        <v>0</v>
      </c>
      <c r="I270" s="79"/>
      <c r="J270" s="43">
        <f t="shared" si="161"/>
        <v>0</v>
      </c>
      <c r="K270" s="79"/>
      <c r="L270" s="43">
        <f t="shared" si="162"/>
        <v>0</v>
      </c>
      <c r="M270" s="79"/>
      <c r="N270" s="43">
        <f t="shared" si="163"/>
        <v>0</v>
      </c>
      <c r="O270" s="44"/>
      <c r="P270" s="48">
        <v>0</v>
      </c>
    </row>
    <row r="271" spans="1:16" ht="12.75" x14ac:dyDescent="0.2">
      <c r="A271" s="4">
        <v>41</v>
      </c>
      <c r="B271" s="152">
        <v>635006</v>
      </c>
      <c r="C271" s="4" t="s">
        <v>444</v>
      </c>
      <c r="D271" s="80"/>
      <c r="E271" s="79"/>
      <c r="F271" s="78">
        <f t="shared" si="159"/>
        <v>0</v>
      </c>
      <c r="G271" s="79"/>
      <c r="H271" s="43">
        <f t="shared" si="160"/>
        <v>0</v>
      </c>
      <c r="I271" s="79"/>
      <c r="J271" s="43">
        <f t="shared" si="161"/>
        <v>0</v>
      </c>
      <c r="K271" s="79"/>
      <c r="L271" s="43">
        <f t="shared" si="162"/>
        <v>0</v>
      </c>
      <c r="M271" s="79"/>
      <c r="N271" s="43">
        <f t="shared" si="163"/>
        <v>0</v>
      </c>
      <c r="O271" s="44"/>
      <c r="P271" s="48">
        <v>0</v>
      </c>
    </row>
    <row r="272" spans="1:16" ht="12.75" x14ac:dyDescent="0.2">
      <c r="A272" s="4">
        <v>41</v>
      </c>
      <c r="B272" s="152">
        <v>635006</v>
      </c>
      <c r="C272" s="4" t="s">
        <v>445</v>
      </c>
      <c r="D272" s="80"/>
      <c r="E272" s="79"/>
      <c r="F272" s="78">
        <f t="shared" si="159"/>
        <v>0</v>
      </c>
      <c r="G272" s="79"/>
      <c r="H272" s="43">
        <f t="shared" si="160"/>
        <v>0</v>
      </c>
      <c r="I272" s="79"/>
      <c r="J272" s="43">
        <f t="shared" si="161"/>
        <v>0</v>
      </c>
      <c r="K272" s="79"/>
      <c r="L272" s="43">
        <f t="shared" si="162"/>
        <v>0</v>
      </c>
      <c r="M272" s="79"/>
      <c r="N272" s="43">
        <f t="shared" si="163"/>
        <v>0</v>
      </c>
      <c r="O272" s="44"/>
      <c r="P272" s="48">
        <v>0</v>
      </c>
    </row>
    <row r="273" spans="1:16" ht="12.75" x14ac:dyDescent="0.2">
      <c r="A273" s="4">
        <v>41</v>
      </c>
      <c r="B273" s="152">
        <v>635006</v>
      </c>
      <c r="C273" s="4" t="s">
        <v>446</v>
      </c>
      <c r="D273" s="80"/>
      <c r="E273" s="79"/>
      <c r="F273" s="78">
        <f t="shared" si="159"/>
        <v>0</v>
      </c>
      <c r="G273" s="79"/>
      <c r="H273" s="43">
        <f t="shared" si="160"/>
        <v>0</v>
      </c>
      <c r="I273" s="79"/>
      <c r="J273" s="43">
        <f t="shared" si="161"/>
        <v>0</v>
      </c>
      <c r="K273" s="79"/>
      <c r="L273" s="43">
        <f t="shared" si="162"/>
        <v>0</v>
      </c>
      <c r="M273" s="79"/>
      <c r="N273" s="43">
        <f t="shared" si="163"/>
        <v>0</v>
      </c>
      <c r="O273" s="44"/>
      <c r="P273" s="48">
        <v>0</v>
      </c>
    </row>
    <row r="274" spans="1:16" ht="12.75" x14ac:dyDescent="0.2">
      <c r="A274" s="4">
        <v>41</v>
      </c>
      <c r="B274" s="152">
        <v>635006</v>
      </c>
      <c r="C274" s="4" t="s">
        <v>447</v>
      </c>
      <c r="D274" s="80"/>
      <c r="E274" s="79"/>
      <c r="F274" s="78">
        <f t="shared" si="159"/>
        <v>0</v>
      </c>
      <c r="G274" s="79"/>
      <c r="H274" s="43">
        <f t="shared" si="160"/>
        <v>0</v>
      </c>
      <c r="I274" s="79"/>
      <c r="J274" s="43">
        <f t="shared" si="161"/>
        <v>0</v>
      </c>
      <c r="K274" s="79"/>
      <c r="L274" s="43">
        <f t="shared" si="162"/>
        <v>0</v>
      </c>
      <c r="M274" s="79"/>
      <c r="N274" s="43">
        <f t="shared" si="163"/>
        <v>0</v>
      </c>
      <c r="O274" s="44"/>
      <c r="P274" s="48">
        <v>0</v>
      </c>
    </row>
    <row r="275" spans="1:16" ht="12.75" x14ac:dyDescent="0.2">
      <c r="A275" s="4">
        <v>41</v>
      </c>
      <c r="B275" s="152">
        <v>635006</v>
      </c>
      <c r="C275" s="4" t="s">
        <v>448</v>
      </c>
      <c r="D275" s="80"/>
      <c r="E275" s="79"/>
      <c r="F275" s="78">
        <f t="shared" si="159"/>
        <v>0</v>
      </c>
      <c r="G275" s="79"/>
      <c r="H275" s="43">
        <f t="shared" si="160"/>
        <v>0</v>
      </c>
      <c r="I275" s="79"/>
      <c r="J275" s="43">
        <f t="shared" si="161"/>
        <v>0</v>
      </c>
      <c r="K275" s="79"/>
      <c r="L275" s="43">
        <f t="shared" si="162"/>
        <v>0</v>
      </c>
      <c r="M275" s="79"/>
      <c r="N275" s="43">
        <f t="shared" si="163"/>
        <v>0</v>
      </c>
      <c r="O275" s="44"/>
      <c r="P275" s="48">
        <v>0</v>
      </c>
    </row>
    <row r="276" spans="1:16" ht="12.75" x14ac:dyDescent="0.2">
      <c r="A276" s="4">
        <v>41</v>
      </c>
      <c r="B276" s="152">
        <v>635006</v>
      </c>
      <c r="C276" s="4" t="s">
        <v>449</v>
      </c>
      <c r="D276" s="80"/>
      <c r="E276" s="79"/>
      <c r="F276" s="78">
        <f t="shared" si="159"/>
        <v>0</v>
      </c>
      <c r="G276" s="79"/>
      <c r="H276" s="43">
        <f t="shared" si="160"/>
        <v>0</v>
      </c>
      <c r="I276" s="79"/>
      <c r="J276" s="43">
        <f t="shared" si="161"/>
        <v>0</v>
      </c>
      <c r="K276" s="79"/>
      <c r="L276" s="43">
        <f t="shared" si="162"/>
        <v>0</v>
      </c>
      <c r="M276" s="79"/>
      <c r="N276" s="43">
        <f t="shared" si="163"/>
        <v>0</v>
      </c>
      <c r="O276" s="44"/>
      <c r="P276" s="48">
        <v>0</v>
      </c>
    </row>
    <row r="277" spans="1:16" ht="12.75" x14ac:dyDescent="0.2">
      <c r="A277" s="4">
        <v>41</v>
      </c>
      <c r="B277" s="152">
        <v>635006</v>
      </c>
      <c r="C277" s="4" t="s">
        <v>450</v>
      </c>
      <c r="D277" s="80"/>
      <c r="E277" s="79"/>
      <c r="F277" s="78">
        <f t="shared" si="159"/>
        <v>0</v>
      </c>
      <c r="G277" s="79"/>
      <c r="H277" s="43">
        <f t="shared" si="160"/>
        <v>0</v>
      </c>
      <c r="I277" s="79"/>
      <c r="J277" s="43">
        <f t="shared" si="161"/>
        <v>0</v>
      </c>
      <c r="K277" s="79"/>
      <c r="L277" s="43">
        <f t="shared" si="162"/>
        <v>0</v>
      </c>
      <c r="M277" s="79"/>
      <c r="N277" s="43">
        <f t="shared" si="163"/>
        <v>0</v>
      </c>
      <c r="O277" s="44"/>
      <c r="P277" s="48">
        <v>0</v>
      </c>
    </row>
    <row r="278" spans="1:16" ht="12.75" x14ac:dyDescent="0.2">
      <c r="A278" s="4">
        <v>41</v>
      </c>
      <c r="B278" s="152">
        <v>635006</v>
      </c>
      <c r="C278" s="4" t="s">
        <v>319</v>
      </c>
      <c r="D278" s="80"/>
      <c r="E278" s="79"/>
      <c r="F278" s="78">
        <f t="shared" si="159"/>
        <v>0</v>
      </c>
      <c r="G278" s="79"/>
      <c r="H278" s="43">
        <f t="shared" si="160"/>
        <v>0</v>
      </c>
      <c r="I278" s="79"/>
      <c r="J278" s="43">
        <f t="shared" si="161"/>
        <v>0</v>
      </c>
      <c r="K278" s="79"/>
      <c r="L278" s="43">
        <f t="shared" si="162"/>
        <v>0</v>
      </c>
      <c r="M278" s="79"/>
      <c r="N278" s="43">
        <f t="shared" si="163"/>
        <v>0</v>
      </c>
      <c r="O278" s="44"/>
      <c r="P278" s="48">
        <v>0</v>
      </c>
    </row>
    <row r="279" spans="1:16" ht="12.75" x14ac:dyDescent="0.2">
      <c r="A279" s="4">
        <v>41</v>
      </c>
      <c r="B279" s="152">
        <v>635006</v>
      </c>
      <c r="C279" s="4" t="s">
        <v>367</v>
      </c>
      <c r="D279" s="80"/>
      <c r="E279" s="79"/>
      <c r="F279" s="78">
        <f t="shared" si="159"/>
        <v>0</v>
      </c>
      <c r="G279" s="79"/>
      <c r="H279" s="43">
        <f t="shared" si="160"/>
        <v>0</v>
      </c>
      <c r="I279" s="79"/>
      <c r="J279" s="43">
        <f t="shared" si="161"/>
        <v>0</v>
      </c>
      <c r="K279" s="79"/>
      <c r="L279" s="43">
        <f t="shared" si="162"/>
        <v>0</v>
      </c>
      <c r="M279" s="79"/>
      <c r="N279" s="43">
        <f t="shared" si="163"/>
        <v>0</v>
      </c>
      <c r="O279" s="44"/>
      <c r="P279" s="48">
        <v>0</v>
      </c>
    </row>
    <row r="280" spans="1:16" ht="12.75" x14ac:dyDescent="0.2">
      <c r="A280" s="4">
        <v>41</v>
      </c>
      <c r="B280" s="152">
        <v>635006</v>
      </c>
      <c r="C280" s="4" t="s">
        <v>517</v>
      </c>
      <c r="D280" s="80"/>
      <c r="E280" s="79"/>
      <c r="F280" s="78">
        <f t="shared" si="159"/>
        <v>0</v>
      </c>
      <c r="G280" s="79"/>
      <c r="H280" s="43">
        <f t="shared" si="160"/>
        <v>0</v>
      </c>
      <c r="I280" s="79"/>
      <c r="J280" s="43">
        <f t="shared" si="161"/>
        <v>0</v>
      </c>
      <c r="K280" s="79"/>
      <c r="L280" s="43">
        <f t="shared" si="162"/>
        <v>0</v>
      </c>
      <c r="M280" s="79"/>
      <c r="N280" s="43">
        <f t="shared" si="163"/>
        <v>0</v>
      </c>
      <c r="O280" s="44"/>
      <c r="P280" s="48">
        <v>0</v>
      </c>
    </row>
    <row r="281" spans="1:16" ht="15" customHeight="1" x14ac:dyDescent="0.2">
      <c r="A281" s="4">
        <v>41</v>
      </c>
      <c r="B281" s="152">
        <v>635006</v>
      </c>
      <c r="C281" s="4" t="s">
        <v>516</v>
      </c>
      <c r="D281" s="80"/>
      <c r="E281" s="79"/>
      <c r="F281" s="78">
        <f t="shared" si="159"/>
        <v>0</v>
      </c>
      <c r="G281" s="79"/>
      <c r="H281" s="43">
        <f t="shared" si="160"/>
        <v>0</v>
      </c>
      <c r="I281" s="79"/>
      <c r="J281" s="43">
        <f t="shared" si="161"/>
        <v>0</v>
      </c>
      <c r="K281" s="79"/>
      <c r="L281" s="43">
        <f t="shared" si="162"/>
        <v>0</v>
      </c>
      <c r="M281" s="79"/>
      <c r="N281" s="43">
        <f t="shared" si="163"/>
        <v>0</v>
      </c>
      <c r="O281" s="44"/>
      <c r="P281" s="48">
        <v>0</v>
      </c>
    </row>
    <row r="282" spans="1:16" ht="15" customHeight="1" x14ac:dyDescent="0.2">
      <c r="A282" s="4">
        <v>41</v>
      </c>
      <c r="B282" s="152">
        <v>637005</v>
      </c>
      <c r="C282" s="4" t="s">
        <v>434</v>
      </c>
      <c r="D282" s="80"/>
      <c r="E282" s="84">
        <v>5000</v>
      </c>
      <c r="F282" s="84">
        <f t="shared" si="159"/>
        <v>5000</v>
      </c>
      <c r="G282" s="84">
        <v>0</v>
      </c>
      <c r="H282" s="43">
        <f t="shared" si="160"/>
        <v>5000</v>
      </c>
      <c r="I282" s="84">
        <v>0</v>
      </c>
      <c r="J282" s="43">
        <f t="shared" si="161"/>
        <v>5000</v>
      </c>
      <c r="K282" s="84">
        <v>0</v>
      </c>
      <c r="L282" s="43">
        <f t="shared" si="162"/>
        <v>5000</v>
      </c>
      <c r="M282" s="84">
        <v>0</v>
      </c>
      <c r="N282" s="43">
        <f t="shared" si="163"/>
        <v>5000</v>
      </c>
      <c r="O282" s="44">
        <v>7754</v>
      </c>
      <c r="P282" s="300">
        <f t="shared" si="164"/>
        <v>155.07999999999998</v>
      </c>
    </row>
    <row r="283" spans="1:16" ht="12.75" customHeight="1" x14ac:dyDescent="0.2">
      <c r="A283" s="4">
        <v>41</v>
      </c>
      <c r="B283" s="152">
        <v>630</v>
      </c>
      <c r="C283" s="4" t="s">
        <v>531</v>
      </c>
      <c r="D283" s="80"/>
      <c r="E283" s="79"/>
      <c r="F283" s="78">
        <f t="shared" si="159"/>
        <v>0</v>
      </c>
      <c r="G283" s="79"/>
      <c r="H283" s="43">
        <f t="shared" si="160"/>
        <v>0</v>
      </c>
      <c r="I283" s="79"/>
      <c r="J283" s="43">
        <f t="shared" si="161"/>
        <v>0</v>
      </c>
      <c r="K283" s="79"/>
      <c r="L283" s="43">
        <f t="shared" si="162"/>
        <v>0</v>
      </c>
      <c r="M283" s="79"/>
      <c r="N283" s="43">
        <f t="shared" si="163"/>
        <v>0</v>
      </c>
      <c r="O283" s="44"/>
      <c r="P283" s="300">
        <v>0</v>
      </c>
    </row>
    <row r="284" spans="1:16" ht="12.75" x14ac:dyDescent="0.2">
      <c r="A284" s="20">
        <v>41</v>
      </c>
      <c r="B284" s="163" t="s">
        <v>269</v>
      </c>
      <c r="C284" s="20" t="s">
        <v>285</v>
      </c>
      <c r="D284" s="98">
        <f t="shared" ref="D284:E284" si="165">SUM(D285:D286)</f>
        <v>180550</v>
      </c>
      <c r="E284" s="98">
        <f t="shared" si="165"/>
        <v>0</v>
      </c>
      <c r="F284" s="98">
        <f>D284+E284</f>
        <v>180550</v>
      </c>
      <c r="G284" s="98">
        <f t="shared" ref="G284:I284" si="166">SUM(G285:G286)</f>
        <v>0</v>
      </c>
      <c r="H284" s="109">
        <f t="shared" si="160"/>
        <v>180550</v>
      </c>
      <c r="I284" s="98">
        <f t="shared" si="166"/>
        <v>30000</v>
      </c>
      <c r="J284" s="109">
        <f t="shared" si="161"/>
        <v>210550</v>
      </c>
      <c r="K284" s="98">
        <f t="shared" ref="K284:M284" si="167">SUM(K285:K286)</f>
        <v>0</v>
      </c>
      <c r="L284" s="109">
        <f t="shared" si="162"/>
        <v>210550</v>
      </c>
      <c r="M284" s="98">
        <f t="shared" si="167"/>
        <v>0</v>
      </c>
      <c r="N284" s="109">
        <f t="shared" si="163"/>
        <v>210550</v>
      </c>
      <c r="O284" s="52">
        <f>SUM(O285:O286)</f>
        <v>185550</v>
      </c>
      <c r="P284" s="301">
        <f>O284/N284*100</f>
        <v>88.126335787223937</v>
      </c>
    </row>
    <row r="285" spans="1:16" ht="12.75" x14ac:dyDescent="0.2">
      <c r="A285" s="4"/>
      <c r="B285" s="152" t="s">
        <v>560</v>
      </c>
      <c r="C285" s="4" t="s">
        <v>618</v>
      </c>
      <c r="D285" s="80"/>
      <c r="E285" s="79"/>
      <c r="F285" s="79"/>
      <c r="G285" s="79"/>
      <c r="H285" s="43">
        <f t="shared" si="160"/>
        <v>0</v>
      </c>
      <c r="I285" s="79">
        <v>30000</v>
      </c>
      <c r="J285" s="43">
        <f t="shared" si="161"/>
        <v>30000</v>
      </c>
      <c r="K285" s="79">
        <v>0</v>
      </c>
      <c r="L285" s="43">
        <f t="shared" si="162"/>
        <v>30000</v>
      </c>
      <c r="M285" s="79">
        <v>0</v>
      </c>
      <c r="N285" s="43">
        <f t="shared" si="163"/>
        <v>30000</v>
      </c>
      <c r="O285" s="44">
        <v>0</v>
      </c>
      <c r="P285" s="321">
        <f t="shared" ref="P285:P286" si="168">O285/N285*100</f>
        <v>0</v>
      </c>
    </row>
    <row r="286" spans="1:16" ht="12.75" x14ac:dyDescent="0.2">
      <c r="A286" s="4">
        <v>41</v>
      </c>
      <c r="B286" s="152">
        <v>641001</v>
      </c>
      <c r="C286" s="4" t="s">
        <v>286</v>
      </c>
      <c r="D286" s="80">
        <v>180550</v>
      </c>
      <c r="E286" s="79">
        <v>0</v>
      </c>
      <c r="F286" s="79">
        <v>180550</v>
      </c>
      <c r="G286" s="79">
        <v>0</v>
      </c>
      <c r="H286" s="43">
        <f t="shared" si="160"/>
        <v>180550</v>
      </c>
      <c r="I286" s="79">
        <v>0</v>
      </c>
      <c r="J286" s="43">
        <f t="shared" si="161"/>
        <v>180550</v>
      </c>
      <c r="K286" s="79">
        <v>0</v>
      </c>
      <c r="L286" s="43">
        <f t="shared" si="162"/>
        <v>180550</v>
      </c>
      <c r="M286" s="79">
        <v>0</v>
      </c>
      <c r="N286" s="43">
        <f t="shared" si="163"/>
        <v>180550</v>
      </c>
      <c r="O286" s="44">
        <v>185550</v>
      </c>
      <c r="P286" s="321">
        <f t="shared" si="168"/>
        <v>102.7693159789532</v>
      </c>
    </row>
    <row r="287" spans="1:16" ht="13.5" thickBot="1" x14ac:dyDescent="0.25">
      <c r="A287" s="6"/>
      <c r="B287" s="149"/>
      <c r="C287" s="6"/>
      <c r="D287" s="51"/>
      <c r="E287" s="51"/>
    </row>
    <row r="288" spans="1:16" s="143" customFormat="1" ht="30" customHeight="1" x14ac:dyDescent="0.2">
      <c r="A288" s="142"/>
      <c r="B288" s="335" t="s">
        <v>43</v>
      </c>
      <c r="C288" s="335"/>
      <c r="D288" s="64" t="s">
        <v>571</v>
      </c>
      <c r="E288" s="137" t="s">
        <v>574</v>
      </c>
      <c r="F288" s="137" t="s">
        <v>575</v>
      </c>
      <c r="G288" s="137" t="s">
        <v>588</v>
      </c>
      <c r="H288" s="137" t="s">
        <v>589</v>
      </c>
      <c r="I288" s="137" t="s">
        <v>597</v>
      </c>
      <c r="J288" s="137" t="s">
        <v>598</v>
      </c>
      <c r="K288" s="137" t="s">
        <v>621</v>
      </c>
      <c r="L288" s="137" t="s">
        <v>620</v>
      </c>
      <c r="M288" s="273" t="s">
        <v>662</v>
      </c>
      <c r="N288" s="137" t="s">
        <v>663</v>
      </c>
      <c r="O288" s="273" t="s">
        <v>674</v>
      </c>
      <c r="P288" s="319" t="s">
        <v>675</v>
      </c>
    </row>
    <row r="289" spans="1:16" ht="12.75" x14ac:dyDescent="0.2">
      <c r="A289" s="21"/>
      <c r="B289" s="148" t="s">
        <v>249</v>
      </c>
      <c r="C289" s="21" t="s">
        <v>311</v>
      </c>
      <c r="D289" s="99">
        <f t="shared" ref="D289:E289" si="169">D290+D293+D295</f>
        <v>34080</v>
      </c>
      <c r="E289" s="99">
        <f t="shared" si="169"/>
        <v>30000</v>
      </c>
      <c r="F289" s="99">
        <f>D289+E289</f>
        <v>64080</v>
      </c>
      <c r="G289" s="99">
        <f t="shared" ref="G289:I289" si="170">G290+G293+G295</f>
        <v>0</v>
      </c>
      <c r="H289" s="109">
        <f>F289+G289</f>
        <v>64080</v>
      </c>
      <c r="I289" s="99">
        <f t="shared" si="170"/>
        <v>0</v>
      </c>
      <c r="J289" s="109">
        <f>H289+I289</f>
        <v>64080</v>
      </c>
      <c r="K289" s="274">
        <f t="shared" ref="K289:M289" si="171">K290+K293+K295</f>
        <v>0</v>
      </c>
      <c r="L289" s="109">
        <f>J289+K289</f>
        <v>64080</v>
      </c>
      <c r="M289" s="274">
        <f t="shared" si="171"/>
        <v>0</v>
      </c>
      <c r="N289" s="109">
        <f>L289+M289</f>
        <v>64080</v>
      </c>
      <c r="O289" s="52">
        <f>O290+O295</f>
        <v>44679</v>
      </c>
      <c r="P289" s="301">
        <f>O289/N289*100</f>
        <v>69.723782771535582</v>
      </c>
    </row>
    <row r="290" spans="1:16" ht="12.75" x14ac:dyDescent="0.2">
      <c r="A290" s="3"/>
      <c r="B290" s="151">
        <v>630</v>
      </c>
      <c r="C290" s="3" t="s">
        <v>250</v>
      </c>
      <c r="D290" s="121">
        <f t="shared" ref="D290" si="172">D291+D292</f>
        <v>14880</v>
      </c>
      <c r="E290" s="95">
        <f t="shared" ref="E290:G290" si="173">E291+E292</f>
        <v>30000</v>
      </c>
      <c r="F290" s="95">
        <f t="shared" ref="F290:F298" si="174">D290+E290</f>
        <v>44880</v>
      </c>
      <c r="G290" s="95">
        <f t="shared" si="173"/>
        <v>0</v>
      </c>
      <c r="H290" s="46">
        <f t="shared" ref="H290:H298" si="175">F290+G290</f>
        <v>44880</v>
      </c>
      <c r="I290" s="95">
        <f t="shared" ref="I290:K290" si="176">I291+I292</f>
        <v>0</v>
      </c>
      <c r="J290" s="43">
        <f t="shared" ref="J290:J298" si="177">H290+I290</f>
        <v>44880</v>
      </c>
      <c r="K290" s="275">
        <f t="shared" si="176"/>
        <v>0</v>
      </c>
      <c r="L290" s="46">
        <f t="shared" ref="L290:L306" si="178">J290+K290</f>
        <v>44880</v>
      </c>
      <c r="M290" s="275">
        <f t="shared" ref="M290" si="179">M291+M292</f>
        <v>0</v>
      </c>
      <c r="N290" s="46">
        <f t="shared" ref="N290:N306" si="180">L290+M290</f>
        <v>44880</v>
      </c>
      <c r="O290" s="49">
        <f>SUM(O291:O292)</f>
        <v>35479</v>
      </c>
      <c r="P290" s="322">
        <f t="shared" ref="P290:P298" si="181">O290/N290*100</f>
        <v>79.053030303030297</v>
      </c>
    </row>
    <row r="291" spans="1:16" ht="12.75" x14ac:dyDescent="0.2">
      <c r="A291" s="4">
        <v>41</v>
      </c>
      <c r="B291" s="152" t="s">
        <v>532</v>
      </c>
      <c r="C291" s="4" t="s">
        <v>360</v>
      </c>
      <c r="D291" s="80">
        <v>10000</v>
      </c>
      <c r="E291" s="84">
        <v>30000</v>
      </c>
      <c r="F291" s="105">
        <f t="shared" si="174"/>
        <v>40000</v>
      </c>
      <c r="G291" s="84">
        <v>0</v>
      </c>
      <c r="H291" s="43">
        <f t="shared" si="175"/>
        <v>40000</v>
      </c>
      <c r="I291" s="84">
        <v>0</v>
      </c>
      <c r="J291" s="43">
        <f t="shared" si="177"/>
        <v>40000</v>
      </c>
      <c r="K291" s="276">
        <v>0</v>
      </c>
      <c r="L291" s="43">
        <f t="shared" si="178"/>
        <v>40000</v>
      </c>
      <c r="M291" s="276">
        <v>0</v>
      </c>
      <c r="N291" s="43">
        <f t="shared" si="180"/>
        <v>40000</v>
      </c>
      <c r="O291" s="44">
        <v>30033</v>
      </c>
      <c r="P291" s="321">
        <f t="shared" si="181"/>
        <v>75.082499999999996</v>
      </c>
    </row>
    <row r="292" spans="1:16" ht="12.75" x14ac:dyDescent="0.2">
      <c r="A292" s="4">
        <v>41</v>
      </c>
      <c r="B292" s="152">
        <v>634003</v>
      </c>
      <c r="C292" s="4" t="s">
        <v>240</v>
      </c>
      <c r="D292" s="80">
        <v>4880</v>
      </c>
      <c r="E292" s="79">
        <v>0</v>
      </c>
      <c r="F292" s="105">
        <f t="shared" si="174"/>
        <v>4880</v>
      </c>
      <c r="G292" s="79">
        <v>0</v>
      </c>
      <c r="H292" s="43">
        <f t="shared" si="175"/>
        <v>4880</v>
      </c>
      <c r="I292" s="79">
        <v>0</v>
      </c>
      <c r="J292" s="43">
        <f t="shared" si="177"/>
        <v>4880</v>
      </c>
      <c r="K292" s="277">
        <v>0</v>
      </c>
      <c r="L292" s="43">
        <f t="shared" si="178"/>
        <v>4880</v>
      </c>
      <c r="M292" s="277">
        <v>0</v>
      </c>
      <c r="N292" s="43">
        <f t="shared" si="180"/>
        <v>4880</v>
      </c>
      <c r="O292" s="44">
        <v>5446</v>
      </c>
      <c r="P292" s="321">
        <f t="shared" si="181"/>
        <v>111.59836065573769</v>
      </c>
    </row>
    <row r="293" spans="1:16" ht="12.75" x14ac:dyDescent="0.2">
      <c r="A293" s="3"/>
      <c r="B293" s="151">
        <v>637</v>
      </c>
      <c r="C293" s="3" t="s">
        <v>119</v>
      </c>
      <c r="D293" s="123">
        <f t="shared" ref="D293" si="182">SUM(D294:D294)</f>
        <v>0</v>
      </c>
      <c r="E293" s="79">
        <v>0</v>
      </c>
      <c r="F293" s="95">
        <f t="shared" si="174"/>
        <v>0</v>
      </c>
      <c r="G293" s="79">
        <v>0</v>
      </c>
      <c r="H293" s="43">
        <f t="shared" si="175"/>
        <v>0</v>
      </c>
      <c r="I293" s="79">
        <v>0</v>
      </c>
      <c r="J293" s="43">
        <f t="shared" si="177"/>
        <v>0</v>
      </c>
      <c r="K293" s="277">
        <v>0</v>
      </c>
      <c r="L293" s="43">
        <f t="shared" si="178"/>
        <v>0</v>
      </c>
      <c r="M293" s="277">
        <v>0</v>
      </c>
      <c r="N293" s="43">
        <f t="shared" si="180"/>
        <v>0</v>
      </c>
      <c r="O293" s="44"/>
      <c r="P293" s="321"/>
    </row>
    <row r="294" spans="1:16" ht="12.75" x14ac:dyDescent="0.2">
      <c r="A294" s="4">
        <v>41</v>
      </c>
      <c r="B294" s="152">
        <v>637035</v>
      </c>
      <c r="C294" s="4" t="s">
        <v>290</v>
      </c>
      <c r="D294" s="80">
        <v>0</v>
      </c>
      <c r="E294" s="79">
        <v>0</v>
      </c>
      <c r="F294" s="95">
        <f t="shared" si="174"/>
        <v>0</v>
      </c>
      <c r="G294" s="79">
        <v>0</v>
      </c>
      <c r="H294" s="43">
        <f t="shared" si="175"/>
        <v>0</v>
      </c>
      <c r="I294" s="79">
        <v>0</v>
      </c>
      <c r="J294" s="43">
        <f t="shared" si="177"/>
        <v>0</v>
      </c>
      <c r="K294" s="277">
        <v>0</v>
      </c>
      <c r="L294" s="43">
        <f t="shared" si="178"/>
        <v>0</v>
      </c>
      <c r="M294" s="277">
        <v>0</v>
      </c>
      <c r="N294" s="43">
        <f t="shared" si="180"/>
        <v>0</v>
      </c>
      <c r="O294" s="44"/>
      <c r="P294" s="321"/>
    </row>
    <row r="295" spans="1:16" ht="12.75" x14ac:dyDescent="0.2">
      <c r="A295" s="3"/>
      <c r="B295" s="151">
        <v>641</v>
      </c>
      <c r="C295" s="3" t="s">
        <v>291</v>
      </c>
      <c r="D295" s="121">
        <f>SUM(D296:D298)</f>
        <v>19200</v>
      </c>
      <c r="E295" s="95">
        <f t="shared" ref="E295:G295" si="183">SUM(E297:E298)</f>
        <v>0</v>
      </c>
      <c r="F295" s="95">
        <f t="shared" si="174"/>
        <v>19200</v>
      </c>
      <c r="G295" s="95">
        <f t="shared" si="183"/>
        <v>0</v>
      </c>
      <c r="H295" s="43">
        <f t="shared" si="175"/>
        <v>19200</v>
      </c>
      <c r="I295" s="95">
        <f t="shared" ref="I295:K295" si="184">SUM(I297:I298)</f>
        <v>0</v>
      </c>
      <c r="J295" s="43">
        <f t="shared" si="177"/>
        <v>19200</v>
      </c>
      <c r="K295" s="275">
        <f t="shared" si="184"/>
        <v>0</v>
      </c>
      <c r="L295" s="46">
        <f t="shared" si="178"/>
        <v>19200</v>
      </c>
      <c r="M295" s="275">
        <f t="shared" ref="M295" si="185">SUM(M297:M298)</f>
        <v>0</v>
      </c>
      <c r="N295" s="46">
        <f t="shared" si="180"/>
        <v>19200</v>
      </c>
      <c r="O295" s="49">
        <f>SUM(O296:O299)</f>
        <v>9200</v>
      </c>
      <c r="P295" s="322">
        <f t="shared" si="181"/>
        <v>47.916666666666671</v>
      </c>
    </row>
    <row r="296" spans="1:16" ht="12.75" x14ac:dyDescent="0.2">
      <c r="A296" s="3">
        <v>41</v>
      </c>
      <c r="B296" s="154" t="s">
        <v>560</v>
      </c>
      <c r="C296" s="8" t="s">
        <v>561</v>
      </c>
      <c r="D296" s="125">
        <v>5000</v>
      </c>
      <c r="E296" s="95"/>
      <c r="F296" s="105">
        <f t="shared" si="174"/>
        <v>5000</v>
      </c>
      <c r="G296" s="95"/>
      <c r="H296" s="43">
        <f t="shared" si="175"/>
        <v>5000</v>
      </c>
      <c r="I296" s="95"/>
      <c r="J296" s="43">
        <f t="shared" si="177"/>
        <v>5000</v>
      </c>
      <c r="K296" s="275"/>
      <c r="L296" s="43">
        <f t="shared" si="178"/>
        <v>5000</v>
      </c>
      <c r="M296" s="275"/>
      <c r="N296" s="43">
        <f t="shared" si="180"/>
        <v>5000</v>
      </c>
      <c r="O296" s="44"/>
      <c r="P296" s="321">
        <f t="shared" si="181"/>
        <v>0</v>
      </c>
    </row>
    <row r="297" spans="1:16" ht="12.75" x14ac:dyDescent="0.2">
      <c r="A297" s="4">
        <v>41</v>
      </c>
      <c r="B297" s="152">
        <v>641001</v>
      </c>
      <c r="C297" s="4" t="s">
        <v>648</v>
      </c>
      <c r="D297" s="80">
        <v>5000</v>
      </c>
      <c r="E297" s="79"/>
      <c r="F297" s="105">
        <f t="shared" si="174"/>
        <v>5000</v>
      </c>
      <c r="G297" s="79"/>
      <c r="H297" s="43">
        <f t="shared" si="175"/>
        <v>5000</v>
      </c>
      <c r="I297" s="79"/>
      <c r="J297" s="43">
        <f t="shared" si="177"/>
        <v>5000</v>
      </c>
      <c r="K297" s="277"/>
      <c r="L297" s="43">
        <f t="shared" si="178"/>
        <v>5000</v>
      </c>
      <c r="M297" s="277"/>
      <c r="N297" s="43">
        <f t="shared" si="180"/>
        <v>5000</v>
      </c>
      <c r="O297" s="44"/>
      <c r="P297" s="321">
        <f t="shared" si="181"/>
        <v>0</v>
      </c>
    </row>
    <row r="298" spans="1:16" ht="12.75" x14ac:dyDescent="0.2">
      <c r="A298" s="4">
        <v>41</v>
      </c>
      <c r="B298" s="152">
        <v>641001</v>
      </c>
      <c r="C298" s="4" t="s">
        <v>312</v>
      </c>
      <c r="D298" s="80">
        <v>9200</v>
      </c>
      <c r="E298" s="79">
        <v>0</v>
      </c>
      <c r="F298" s="105">
        <f t="shared" si="174"/>
        <v>9200</v>
      </c>
      <c r="G298" s="79">
        <v>0</v>
      </c>
      <c r="H298" s="43">
        <f t="shared" si="175"/>
        <v>9200</v>
      </c>
      <c r="I298" s="79">
        <v>0</v>
      </c>
      <c r="J298" s="43">
        <f t="shared" si="177"/>
        <v>9200</v>
      </c>
      <c r="K298" s="277">
        <v>0</v>
      </c>
      <c r="L298" s="43">
        <f t="shared" si="178"/>
        <v>9200</v>
      </c>
      <c r="M298" s="277">
        <v>0</v>
      </c>
      <c r="N298" s="43">
        <f t="shared" si="180"/>
        <v>9200</v>
      </c>
      <c r="O298" s="44">
        <v>9200</v>
      </c>
      <c r="P298" s="321">
        <f t="shared" si="181"/>
        <v>100</v>
      </c>
    </row>
    <row r="299" spans="1:16" ht="12.75" x14ac:dyDescent="0.2">
      <c r="A299" s="6"/>
      <c r="B299" s="149"/>
      <c r="C299" s="6"/>
      <c r="D299" s="51"/>
      <c r="E299" s="51"/>
      <c r="F299" s="51"/>
      <c r="L299" s="43">
        <f t="shared" si="178"/>
        <v>0</v>
      </c>
      <c r="N299" s="43">
        <f t="shared" si="180"/>
        <v>0</v>
      </c>
      <c r="O299" s="44"/>
      <c r="P299" s="321"/>
    </row>
    <row r="300" spans="1:16" ht="12.75" x14ac:dyDescent="0.2">
      <c r="A300" s="5"/>
      <c r="B300" s="147" t="s">
        <v>504</v>
      </c>
      <c r="C300" s="82" t="s">
        <v>146</v>
      </c>
      <c r="D300" s="83">
        <f>D301+D303</f>
        <v>306500</v>
      </c>
      <c r="E300" s="83">
        <f>E301+E303</f>
        <v>0</v>
      </c>
      <c r="F300" s="83">
        <f>D300+E300</f>
        <v>306500</v>
      </c>
      <c r="G300" s="83">
        <f>G301+G303</f>
        <v>0</v>
      </c>
      <c r="H300" s="109">
        <f>F300+G300</f>
        <v>306500</v>
      </c>
      <c r="I300" s="83">
        <f>I301+I303</f>
        <v>0</v>
      </c>
      <c r="J300" s="109">
        <f>H300+I300</f>
        <v>306500</v>
      </c>
      <c r="K300" s="278">
        <f>K301+K303</f>
        <v>0</v>
      </c>
      <c r="L300" s="109">
        <f t="shared" si="178"/>
        <v>306500</v>
      </c>
      <c r="M300" s="278">
        <f>M301+M303</f>
        <v>0</v>
      </c>
      <c r="N300" s="109">
        <f t="shared" si="180"/>
        <v>306500</v>
      </c>
      <c r="O300" s="52">
        <f>O301+O302+O303</f>
        <v>315171</v>
      </c>
      <c r="P300" s="326">
        <f>O300/N300*100</f>
        <v>102.82903752039152</v>
      </c>
    </row>
    <row r="301" spans="1:16" ht="12.75" x14ac:dyDescent="0.2">
      <c r="A301" s="22">
        <v>41</v>
      </c>
      <c r="B301" s="164">
        <v>633004</v>
      </c>
      <c r="C301" s="101" t="s">
        <v>259</v>
      </c>
      <c r="D301" s="77">
        <v>2000</v>
      </c>
      <c r="E301" s="76">
        <v>0</v>
      </c>
      <c r="F301" s="90">
        <f t="shared" ref="F301:F306" si="186">D301+E301</f>
        <v>2000</v>
      </c>
      <c r="G301" s="76">
        <v>0</v>
      </c>
      <c r="H301" s="46">
        <f t="shared" ref="H301:H306" si="187">F301+G301</f>
        <v>2000</v>
      </c>
      <c r="I301" s="76">
        <v>0</v>
      </c>
      <c r="J301" s="43">
        <f t="shared" ref="J301:J306" si="188">H301+I301</f>
        <v>2000</v>
      </c>
      <c r="K301" s="279">
        <v>0</v>
      </c>
      <c r="L301" s="43">
        <f t="shared" si="178"/>
        <v>2000</v>
      </c>
      <c r="M301" s="279">
        <v>0</v>
      </c>
      <c r="N301" s="43">
        <f t="shared" si="180"/>
        <v>2000</v>
      </c>
      <c r="O301" s="44">
        <v>0</v>
      </c>
      <c r="P301" s="324">
        <f t="shared" ref="P301:P306" si="189">O301/N301*100</f>
        <v>0</v>
      </c>
    </row>
    <row r="302" spans="1:16" ht="12.75" x14ac:dyDescent="0.2">
      <c r="A302" s="22">
        <v>45</v>
      </c>
      <c r="B302" s="164">
        <v>633004</v>
      </c>
      <c r="C302" s="101" t="s">
        <v>384</v>
      </c>
      <c r="D302" s="77">
        <v>0</v>
      </c>
      <c r="E302" s="76">
        <v>0</v>
      </c>
      <c r="F302" s="90">
        <f t="shared" si="186"/>
        <v>0</v>
      </c>
      <c r="G302" s="76">
        <v>0</v>
      </c>
      <c r="H302" s="46">
        <f t="shared" si="187"/>
        <v>0</v>
      </c>
      <c r="I302" s="76">
        <v>0</v>
      </c>
      <c r="J302" s="43">
        <f t="shared" si="188"/>
        <v>0</v>
      </c>
      <c r="K302" s="279">
        <v>0</v>
      </c>
      <c r="L302" s="43">
        <f t="shared" si="178"/>
        <v>0</v>
      </c>
      <c r="M302" s="279">
        <v>0</v>
      </c>
      <c r="N302" s="43">
        <f t="shared" si="180"/>
        <v>0</v>
      </c>
      <c r="O302" s="44"/>
      <c r="P302" s="324">
        <v>0</v>
      </c>
    </row>
    <row r="303" spans="1:16" ht="12.75" x14ac:dyDescent="0.2">
      <c r="A303" s="11">
        <v>41</v>
      </c>
      <c r="B303" s="156">
        <v>637</v>
      </c>
      <c r="C303" s="11" t="s">
        <v>84</v>
      </c>
      <c r="D303" s="77">
        <f t="shared" ref="D303:E303" si="190">SUM(D304:D306)</f>
        <v>304500</v>
      </c>
      <c r="E303" s="76">
        <f t="shared" si="190"/>
        <v>0</v>
      </c>
      <c r="F303" s="90">
        <f t="shared" si="186"/>
        <v>304500</v>
      </c>
      <c r="G303" s="76">
        <f t="shared" ref="G303:I303" si="191">SUM(G304:G306)</f>
        <v>0</v>
      </c>
      <c r="H303" s="46">
        <f t="shared" si="187"/>
        <v>304500</v>
      </c>
      <c r="I303" s="76">
        <f t="shared" si="191"/>
        <v>0</v>
      </c>
      <c r="J303" s="43">
        <f t="shared" si="188"/>
        <v>304500</v>
      </c>
      <c r="K303" s="279">
        <f t="shared" ref="K303:M303" si="192">SUM(K304:K306)</f>
        <v>0</v>
      </c>
      <c r="L303" s="46">
        <f t="shared" si="178"/>
        <v>304500</v>
      </c>
      <c r="M303" s="279">
        <f t="shared" si="192"/>
        <v>0</v>
      </c>
      <c r="N303" s="46">
        <f t="shared" si="180"/>
        <v>304500</v>
      </c>
      <c r="O303" s="49">
        <f>SUM(O304:O306)</f>
        <v>315171</v>
      </c>
      <c r="P303" s="325">
        <f t="shared" si="189"/>
        <v>103.50443349753695</v>
      </c>
    </row>
    <row r="304" spans="1:16" ht="12.75" x14ac:dyDescent="0.2">
      <c r="A304" s="4">
        <v>41</v>
      </c>
      <c r="B304" s="152">
        <v>637003</v>
      </c>
      <c r="C304" s="4" t="s">
        <v>147</v>
      </c>
      <c r="D304" s="80">
        <v>2500</v>
      </c>
      <c r="E304" s="79">
        <v>0</v>
      </c>
      <c r="F304" s="105">
        <f t="shared" si="186"/>
        <v>2500</v>
      </c>
      <c r="G304" s="79">
        <v>0</v>
      </c>
      <c r="H304" s="43">
        <f t="shared" si="187"/>
        <v>2500</v>
      </c>
      <c r="I304" s="79">
        <v>0</v>
      </c>
      <c r="J304" s="43">
        <f t="shared" si="188"/>
        <v>2500</v>
      </c>
      <c r="K304" s="277">
        <v>0</v>
      </c>
      <c r="L304" s="43">
        <f t="shared" si="178"/>
        <v>2500</v>
      </c>
      <c r="M304" s="277">
        <v>0</v>
      </c>
      <c r="N304" s="43">
        <f t="shared" si="180"/>
        <v>2500</v>
      </c>
      <c r="O304" s="44">
        <v>1740</v>
      </c>
      <c r="P304" s="324">
        <f t="shared" si="189"/>
        <v>69.599999999999994</v>
      </c>
    </row>
    <row r="305" spans="1:18" ht="12.75" x14ac:dyDescent="0.2">
      <c r="A305" s="4">
        <v>41</v>
      </c>
      <c r="B305" s="152">
        <v>637004</v>
      </c>
      <c r="C305" s="4" t="s">
        <v>119</v>
      </c>
      <c r="D305" s="80">
        <v>2000</v>
      </c>
      <c r="E305" s="79">
        <v>0</v>
      </c>
      <c r="F305" s="105">
        <f t="shared" si="186"/>
        <v>2000</v>
      </c>
      <c r="G305" s="79">
        <v>0</v>
      </c>
      <c r="H305" s="43">
        <f t="shared" si="187"/>
        <v>2000</v>
      </c>
      <c r="I305" s="79">
        <v>0</v>
      </c>
      <c r="J305" s="43">
        <f t="shared" si="188"/>
        <v>2000</v>
      </c>
      <c r="K305" s="277">
        <v>0</v>
      </c>
      <c r="L305" s="43">
        <f t="shared" si="178"/>
        <v>2000</v>
      </c>
      <c r="M305" s="277">
        <v>0</v>
      </c>
      <c r="N305" s="43">
        <f t="shared" si="180"/>
        <v>2000</v>
      </c>
      <c r="O305" s="44">
        <v>0</v>
      </c>
      <c r="P305" s="324">
        <f t="shared" si="189"/>
        <v>0</v>
      </c>
    </row>
    <row r="306" spans="1:18" ht="12.75" x14ac:dyDescent="0.2">
      <c r="A306" s="4">
        <v>41</v>
      </c>
      <c r="B306" s="152">
        <v>637005</v>
      </c>
      <c r="C306" s="4" t="s">
        <v>262</v>
      </c>
      <c r="D306" s="80">
        <v>300000</v>
      </c>
      <c r="E306" s="79">
        <v>0</v>
      </c>
      <c r="F306" s="105">
        <f t="shared" si="186"/>
        <v>300000</v>
      </c>
      <c r="G306" s="79">
        <v>0</v>
      </c>
      <c r="H306" s="43">
        <f t="shared" si="187"/>
        <v>300000</v>
      </c>
      <c r="I306" s="79">
        <v>0</v>
      </c>
      <c r="J306" s="43">
        <f t="shared" si="188"/>
        <v>300000</v>
      </c>
      <c r="K306" s="277">
        <v>0</v>
      </c>
      <c r="L306" s="43">
        <f t="shared" si="178"/>
        <v>300000</v>
      </c>
      <c r="M306" s="277">
        <v>0</v>
      </c>
      <c r="N306" s="43">
        <f t="shared" si="180"/>
        <v>300000</v>
      </c>
      <c r="O306" s="44">
        <v>313431</v>
      </c>
      <c r="P306" s="324">
        <f t="shared" si="189"/>
        <v>104.477</v>
      </c>
    </row>
    <row r="307" spans="1:18" ht="12.75" x14ac:dyDescent="0.2">
      <c r="A307" s="6"/>
      <c r="B307" s="149"/>
      <c r="C307" s="6"/>
      <c r="D307" s="39"/>
      <c r="E307" s="51"/>
      <c r="F307" s="51"/>
      <c r="O307" s="306"/>
      <c r="P307" s="51"/>
    </row>
    <row r="308" spans="1:18" ht="12.75" x14ac:dyDescent="0.2">
      <c r="A308" s="21"/>
      <c r="B308" s="148" t="s">
        <v>504</v>
      </c>
      <c r="C308" s="21" t="s">
        <v>292</v>
      </c>
      <c r="D308" s="93">
        <f t="shared" ref="D308:E308" si="193">SUM(D309:D312)</f>
        <v>676984</v>
      </c>
      <c r="E308" s="93">
        <f t="shared" si="193"/>
        <v>0</v>
      </c>
      <c r="F308" s="93">
        <f>D308+E308</f>
        <v>676984</v>
      </c>
      <c r="G308" s="93">
        <f t="shared" ref="G308:I308" si="194">SUM(G309:G312)</f>
        <v>0</v>
      </c>
      <c r="H308" s="109">
        <f>F308+G308</f>
        <v>676984</v>
      </c>
      <c r="I308" s="93">
        <f t="shared" si="194"/>
        <v>30000</v>
      </c>
      <c r="J308" s="109">
        <f>H308+I308</f>
        <v>706984</v>
      </c>
      <c r="K308" s="93">
        <f t="shared" ref="K308:M308" si="195">SUM(K309:K312)</f>
        <v>0</v>
      </c>
      <c r="L308" s="109">
        <f>J308+K308</f>
        <v>706984</v>
      </c>
      <c r="M308" s="93">
        <f t="shared" si="195"/>
        <v>0</v>
      </c>
      <c r="N308" s="109">
        <f>L308+M308</f>
        <v>706984</v>
      </c>
      <c r="O308" s="52">
        <f>SUM(O309:O312)</f>
        <v>701984</v>
      </c>
      <c r="P308" s="301">
        <f>O308/N308*100</f>
        <v>99.292770416303625</v>
      </c>
    </row>
    <row r="309" spans="1:18" ht="12.75" x14ac:dyDescent="0.2">
      <c r="A309" s="4">
        <v>41</v>
      </c>
      <c r="B309" s="152">
        <v>637005</v>
      </c>
      <c r="C309" s="4" t="s">
        <v>251</v>
      </c>
      <c r="D309" s="80">
        <v>0</v>
      </c>
      <c r="E309" s="79">
        <v>0</v>
      </c>
      <c r="F309" s="78">
        <f t="shared" ref="F309:F312" si="196">D309+E309</f>
        <v>0</v>
      </c>
      <c r="G309" s="79">
        <v>0</v>
      </c>
      <c r="H309" s="43">
        <f t="shared" ref="H309:H312" si="197">F309+G309</f>
        <v>0</v>
      </c>
      <c r="I309" s="79">
        <v>0</v>
      </c>
      <c r="J309" s="43">
        <f t="shared" ref="J309:J312" si="198">H309+I309</f>
        <v>0</v>
      </c>
      <c r="K309" s="79">
        <v>0</v>
      </c>
      <c r="L309" s="43">
        <f t="shared" ref="L309:L312" si="199">J309+K309</f>
        <v>0</v>
      </c>
      <c r="M309" s="79">
        <v>0</v>
      </c>
      <c r="N309" s="43">
        <f t="shared" ref="N309:N312" si="200">L309+M309</f>
        <v>0</v>
      </c>
      <c r="O309" s="44"/>
      <c r="P309" s="321">
        <v>0</v>
      </c>
    </row>
    <row r="310" spans="1:18" ht="12.75" x14ac:dyDescent="0.2">
      <c r="A310" s="4">
        <v>41</v>
      </c>
      <c r="B310" s="152">
        <v>630</v>
      </c>
      <c r="C310" s="4" t="s">
        <v>398</v>
      </c>
      <c r="D310" s="80">
        <v>0</v>
      </c>
      <c r="E310" s="79">
        <v>0</v>
      </c>
      <c r="F310" s="78">
        <f t="shared" si="196"/>
        <v>0</v>
      </c>
      <c r="G310" s="79">
        <v>0</v>
      </c>
      <c r="H310" s="43">
        <f t="shared" si="197"/>
        <v>0</v>
      </c>
      <c r="I310" s="79">
        <v>0</v>
      </c>
      <c r="J310" s="43">
        <f t="shared" si="198"/>
        <v>0</v>
      </c>
      <c r="K310" s="79">
        <v>0</v>
      </c>
      <c r="L310" s="43">
        <f t="shared" si="199"/>
        <v>0</v>
      </c>
      <c r="M310" s="79">
        <v>0</v>
      </c>
      <c r="N310" s="43">
        <f t="shared" si="200"/>
        <v>0</v>
      </c>
      <c r="O310" s="44"/>
      <c r="P310" s="321">
        <v>0</v>
      </c>
    </row>
    <row r="311" spans="1:18" ht="12.75" x14ac:dyDescent="0.2">
      <c r="A311" s="4">
        <v>41</v>
      </c>
      <c r="B311" s="152">
        <v>644001</v>
      </c>
      <c r="C311" s="4" t="s">
        <v>294</v>
      </c>
      <c r="D311" s="80">
        <v>50000</v>
      </c>
      <c r="E311" s="79">
        <v>0</v>
      </c>
      <c r="F311" s="84">
        <f t="shared" si="196"/>
        <v>50000</v>
      </c>
      <c r="G311" s="79">
        <v>0</v>
      </c>
      <c r="H311" s="43">
        <f t="shared" si="197"/>
        <v>50000</v>
      </c>
      <c r="I311" s="79">
        <v>0</v>
      </c>
      <c r="J311" s="43">
        <f t="shared" si="198"/>
        <v>50000</v>
      </c>
      <c r="K311" s="79">
        <v>0</v>
      </c>
      <c r="L311" s="43">
        <f t="shared" si="199"/>
        <v>50000</v>
      </c>
      <c r="M311" s="79">
        <v>0</v>
      </c>
      <c r="N311" s="43">
        <f t="shared" si="200"/>
        <v>50000</v>
      </c>
      <c r="O311" s="44">
        <v>40000</v>
      </c>
      <c r="P311" s="321">
        <f t="shared" ref="P311:P312" si="201">O311/N311*100</f>
        <v>80</v>
      </c>
    </row>
    <row r="312" spans="1:18" ht="12.75" x14ac:dyDescent="0.2">
      <c r="A312" s="4">
        <v>41</v>
      </c>
      <c r="B312" s="152">
        <v>641001</v>
      </c>
      <c r="C312" s="4" t="s">
        <v>293</v>
      </c>
      <c r="D312" s="80">
        <v>626984</v>
      </c>
      <c r="E312" s="79">
        <v>0</v>
      </c>
      <c r="F312" s="84">
        <f t="shared" si="196"/>
        <v>626984</v>
      </c>
      <c r="G312" s="79">
        <v>0</v>
      </c>
      <c r="H312" s="43">
        <f t="shared" si="197"/>
        <v>626984</v>
      </c>
      <c r="I312" s="79">
        <v>30000</v>
      </c>
      <c r="J312" s="43">
        <f t="shared" si="198"/>
        <v>656984</v>
      </c>
      <c r="K312" s="79">
        <v>0</v>
      </c>
      <c r="L312" s="43">
        <f t="shared" si="199"/>
        <v>656984</v>
      </c>
      <c r="M312" s="79">
        <v>0</v>
      </c>
      <c r="N312" s="43">
        <f t="shared" si="200"/>
        <v>656984</v>
      </c>
      <c r="O312" s="44">
        <v>661984</v>
      </c>
      <c r="P312" s="321">
        <f t="shared" si="201"/>
        <v>100.76105354163876</v>
      </c>
      <c r="R312" s="51">
        <v>5000</v>
      </c>
    </row>
    <row r="313" spans="1:18" ht="12.75" x14ac:dyDescent="0.2">
      <c r="A313" s="6"/>
      <c r="B313" s="149"/>
      <c r="C313" s="6"/>
      <c r="D313" s="39"/>
      <c r="E313" s="51"/>
      <c r="F313" s="51"/>
      <c r="O313" s="306"/>
      <c r="P313" s="51"/>
    </row>
    <row r="314" spans="1:18" ht="12.75" x14ac:dyDescent="0.2">
      <c r="A314" s="5"/>
      <c r="B314" s="147" t="s">
        <v>505</v>
      </c>
      <c r="C314" s="82" t="s">
        <v>148</v>
      </c>
      <c r="D314" s="83">
        <f t="shared" ref="D314:E314" si="202">D315+D320</f>
        <v>176000</v>
      </c>
      <c r="E314" s="83">
        <f t="shared" si="202"/>
        <v>72000</v>
      </c>
      <c r="F314" s="83">
        <f>D314+E314</f>
        <v>248000</v>
      </c>
      <c r="G314" s="83">
        <f t="shared" ref="G314:I314" si="203">G315+G320</f>
        <v>0</v>
      </c>
      <c r="H314" s="109">
        <f>F314+G314</f>
        <v>248000</v>
      </c>
      <c r="I314" s="83">
        <f t="shared" si="203"/>
        <v>45000</v>
      </c>
      <c r="J314" s="109">
        <f>H314+I314</f>
        <v>293000</v>
      </c>
      <c r="K314" s="83">
        <f t="shared" ref="K314:M314" si="204">K315+K320</f>
        <v>0</v>
      </c>
      <c r="L314" s="109">
        <f>J314+K314</f>
        <v>293000</v>
      </c>
      <c r="M314" s="83">
        <f t="shared" si="204"/>
        <v>0</v>
      </c>
      <c r="N314" s="109">
        <f>L314+M314</f>
        <v>293000</v>
      </c>
      <c r="O314" s="52">
        <f>O315+O320</f>
        <v>323953</v>
      </c>
      <c r="P314" s="301">
        <f>O314/N314*100</f>
        <v>110.56416382252561</v>
      </c>
    </row>
    <row r="315" spans="1:18" ht="12.75" x14ac:dyDescent="0.2">
      <c r="A315" s="3">
        <v>41</v>
      </c>
      <c r="B315" s="151">
        <v>630</v>
      </c>
      <c r="C315" s="3" t="s">
        <v>250</v>
      </c>
      <c r="D315" s="124">
        <f t="shared" ref="D315:E315" si="205">SUM(D316:D319)</f>
        <v>175000</v>
      </c>
      <c r="E315" s="102">
        <f t="shared" si="205"/>
        <v>72000</v>
      </c>
      <c r="F315" s="90">
        <f t="shared" ref="F315:F321" si="206">D315+E315</f>
        <v>247000</v>
      </c>
      <c r="G315" s="102">
        <f t="shared" ref="G315:I315" si="207">SUM(G316:G319)</f>
        <v>0</v>
      </c>
      <c r="H315" s="46">
        <f t="shared" ref="H315:H321" si="208">F315+G315</f>
        <v>247000</v>
      </c>
      <c r="I315" s="102">
        <f t="shared" si="207"/>
        <v>45000</v>
      </c>
      <c r="J315" s="46">
        <f t="shared" ref="J315:J321" si="209">H315+I315</f>
        <v>292000</v>
      </c>
      <c r="K315" s="102">
        <v>0</v>
      </c>
      <c r="L315" s="88">
        <f t="shared" ref="L315:L321" si="210">J315+K315</f>
        <v>292000</v>
      </c>
      <c r="M315" s="102">
        <v>0</v>
      </c>
      <c r="N315" s="46">
        <f t="shared" ref="N315:N321" si="211">L315+M315</f>
        <v>292000</v>
      </c>
      <c r="O315" s="49">
        <f>SUM(O316:O319)</f>
        <v>323953</v>
      </c>
      <c r="P315" s="315">
        <f t="shared" ref="P315:P321" si="212">O315/N315*100</f>
        <v>110.94280821917808</v>
      </c>
    </row>
    <row r="316" spans="1:18" ht="12.75" x14ac:dyDescent="0.2">
      <c r="A316" s="4" t="s">
        <v>455</v>
      </c>
      <c r="B316" s="152">
        <v>632002</v>
      </c>
      <c r="C316" s="4" t="s">
        <v>435</v>
      </c>
      <c r="D316" s="124"/>
      <c r="E316" s="102">
        <v>27000</v>
      </c>
      <c r="F316" s="90">
        <f t="shared" si="206"/>
        <v>27000</v>
      </c>
      <c r="G316" s="102">
        <v>0</v>
      </c>
      <c r="H316" s="46">
        <f t="shared" si="208"/>
        <v>27000</v>
      </c>
      <c r="I316" s="269">
        <v>5000</v>
      </c>
      <c r="J316" s="43">
        <f t="shared" si="209"/>
        <v>32000</v>
      </c>
      <c r="K316" s="269">
        <v>0</v>
      </c>
      <c r="L316" s="43">
        <f t="shared" si="210"/>
        <v>32000</v>
      </c>
      <c r="M316" s="269">
        <v>0</v>
      </c>
      <c r="N316" s="43">
        <f t="shared" si="211"/>
        <v>32000</v>
      </c>
      <c r="O316" s="44">
        <v>25316</v>
      </c>
      <c r="P316" s="300">
        <f t="shared" si="212"/>
        <v>79.112499999999997</v>
      </c>
    </row>
    <row r="317" spans="1:18" ht="12.75" x14ac:dyDescent="0.2">
      <c r="A317" s="4">
        <v>41</v>
      </c>
      <c r="B317" s="152">
        <v>635006</v>
      </c>
      <c r="C317" s="4" t="s">
        <v>614</v>
      </c>
      <c r="D317" s="124"/>
      <c r="E317" s="102"/>
      <c r="F317" s="90">
        <f t="shared" si="206"/>
        <v>0</v>
      </c>
      <c r="G317" s="102"/>
      <c r="H317" s="43">
        <f t="shared" si="208"/>
        <v>0</v>
      </c>
      <c r="I317" s="269">
        <v>20000</v>
      </c>
      <c r="J317" s="43">
        <f t="shared" si="209"/>
        <v>20000</v>
      </c>
      <c r="K317" s="269">
        <v>0</v>
      </c>
      <c r="L317" s="43">
        <f t="shared" si="210"/>
        <v>20000</v>
      </c>
      <c r="M317" s="269">
        <v>0</v>
      </c>
      <c r="N317" s="43">
        <f t="shared" si="211"/>
        <v>20000</v>
      </c>
      <c r="O317" s="44">
        <v>13185</v>
      </c>
      <c r="P317" s="300">
        <f t="shared" si="212"/>
        <v>65.924999999999997</v>
      </c>
    </row>
    <row r="318" spans="1:18" ht="12.75" x14ac:dyDescent="0.2">
      <c r="A318" s="4">
        <v>41</v>
      </c>
      <c r="B318" s="152" t="s">
        <v>604</v>
      </c>
      <c r="C318" s="4" t="s">
        <v>386</v>
      </c>
      <c r="D318" s="80">
        <v>30000</v>
      </c>
      <c r="E318" s="84">
        <v>10000</v>
      </c>
      <c r="F318" s="105">
        <f t="shared" si="206"/>
        <v>40000</v>
      </c>
      <c r="G318" s="84">
        <v>0</v>
      </c>
      <c r="H318" s="43">
        <f t="shared" si="208"/>
        <v>40000</v>
      </c>
      <c r="I318" s="84">
        <v>20000</v>
      </c>
      <c r="J318" s="43">
        <f t="shared" si="209"/>
        <v>60000</v>
      </c>
      <c r="K318" s="84">
        <v>0</v>
      </c>
      <c r="L318" s="43">
        <f t="shared" si="210"/>
        <v>60000</v>
      </c>
      <c r="M318" s="84">
        <v>0</v>
      </c>
      <c r="N318" s="43">
        <f t="shared" si="211"/>
        <v>60000</v>
      </c>
      <c r="O318" s="44">
        <v>62250</v>
      </c>
      <c r="P318" s="300">
        <f t="shared" si="212"/>
        <v>103.75000000000001</v>
      </c>
    </row>
    <row r="319" spans="1:18" ht="12.75" x14ac:dyDescent="0.2">
      <c r="A319" s="4">
        <v>41</v>
      </c>
      <c r="B319" s="152">
        <v>637004</v>
      </c>
      <c r="C319" s="4" t="s">
        <v>389</v>
      </c>
      <c r="D319" s="80">
        <v>145000</v>
      </c>
      <c r="E319" s="84">
        <v>35000</v>
      </c>
      <c r="F319" s="105">
        <f t="shared" si="206"/>
        <v>180000</v>
      </c>
      <c r="G319" s="84">
        <v>0</v>
      </c>
      <c r="H319" s="43">
        <f t="shared" si="208"/>
        <v>180000</v>
      </c>
      <c r="I319" s="84">
        <v>0</v>
      </c>
      <c r="J319" s="43">
        <f t="shared" si="209"/>
        <v>180000</v>
      </c>
      <c r="K319" s="84">
        <v>0</v>
      </c>
      <c r="L319" s="43">
        <f t="shared" si="210"/>
        <v>180000</v>
      </c>
      <c r="M319" s="84">
        <v>0</v>
      </c>
      <c r="N319" s="43">
        <f t="shared" si="211"/>
        <v>180000</v>
      </c>
      <c r="O319" s="44">
        <v>223202</v>
      </c>
      <c r="P319" s="300">
        <f t="shared" si="212"/>
        <v>124.00111111111111</v>
      </c>
    </row>
    <row r="320" spans="1:18" ht="12.75" x14ac:dyDescent="0.2">
      <c r="A320" s="3"/>
      <c r="B320" s="151">
        <v>641</v>
      </c>
      <c r="C320" s="3" t="s">
        <v>295</v>
      </c>
      <c r="D320" s="121">
        <f>D321</f>
        <v>1000</v>
      </c>
      <c r="E320" s="95">
        <f>E321</f>
        <v>0</v>
      </c>
      <c r="F320" s="90">
        <f t="shared" si="206"/>
        <v>1000</v>
      </c>
      <c r="G320" s="95">
        <f>G321</f>
        <v>0</v>
      </c>
      <c r="H320" s="46">
        <f t="shared" si="208"/>
        <v>1000</v>
      </c>
      <c r="I320" s="95">
        <f>I321</f>
        <v>0</v>
      </c>
      <c r="J320" s="46">
        <f t="shared" si="209"/>
        <v>1000</v>
      </c>
      <c r="K320" s="95">
        <f>K321</f>
        <v>0</v>
      </c>
      <c r="L320" s="46">
        <f t="shared" si="210"/>
        <v>1000</v>
      </c>
      <c r="M320" s="95">
        <f>M321</f>
        <v>0</v>
      </c>
      <c r="N320" s="46">
        <f t="shared" si="211"/>
        <v>1000</v>
      </c>
      <c r="O320" s="49">
        <f>SUM(O321)</f>
        <v>0</v>
      </c>
      <c r="P320" s="315">
        <f t="shared" si="212"/>
        <v>0</v>
      </c>
    </row>
    <row r="321" spans="1:16" ht="12.75" x14ac:dyDescent="0.2">
      <c r="A321" s="4">
        <v>41</v>
      </c>
      <c r="B321" s="152" t="s">
        <v>560</v>
      </c>
      <c r="C321" s="4" t="s">
        <v>246</v>
      </c>
      <c r="D321" s="80">
        <v>1000</v>
      </c>
      <c r="E321" s="79">
        <v>0</v>
      </c>
      <c r="F321" s="105">
        <f t="shared" si="206"/>
        <v>1000</v>
      </c>
      <c r="G321" s="79">
        <v>0</v>
      </c>
      <c r="H321" s="43">
        <f t="shared" si="208"/>
        <v>1000</v>
      </c>
      <c r="I321" s="79">
        <v>0</v>
      </c>
      <c r="J321" s="43">
        <f t="shared" si="209"/>
        <v>1000</v>
      </c>
      <c r="K321" s="79">
        <v>0</v>
      </c>
      <c r="L321" s="43">
        <f t="shared" si="210"/>
        <v>1000</v>
      </c>
      <c r="M321" s="79">
        <v>0</v>
      </c>
      <c r="N321" s="43">
        <f t="shared" si="211"/>
        <v>1000</v>
      </c>
      <c r="O321" s="44">
        <v>0</v>
      </c>
      <c r="P321" s="300">
        <f t="shared" si="212"/>
        <v>0</v>
      </c>
    </row>
    <row r="322" spans="1:16" ht="13.5" thickBot="1" x14ac:dyDescent="0.25">
      <c r="A322" s="23"/>
      <c r="B322" s="165"/>
      <c r="C322" s="23"/>
      <c r="D322" s="51"/>
      <c r="E322" s="51"/>
      <c r="O322" s="32"/>
    </row>
    <row r="323" spans="1:16" s="143" customFormat="1" ht="30" customHeight="1" x14ac:dyDescent="0.2">
      <c r="A323" s="142"/>
      <c r="B323" s="335" t="s">
        <v>43</v>
      </c>
      <c r="C323" s="335"/>
      <c r="D323" s="64" t="s">
        <v>571</v>
      </c>
      <c r="E323" s="137" t="s">
        <v>574</v>
      </c>
      <c r="F323" s="137" t="s">
        <v>575</v>
      </c>
      <c r="G323" s="137" t="s">
        <v>588</v>
      </c>
      <c r="H323" s="137" t="s">
        <v>589</v>
      </c>
      <c r="I323" s="137" t="s">
        <v>597</v>
      </c>
      <c r="J323" s="137" t="s">
        <v>598</v>
      </c>
      <c r="K323" s="137" t="s">
        <v>621</v>
      </c>
      <c r="L323" s="137" t="s">
        <v>620</v>
      </c>
      <c r="M323" s="137" t="s">
        <v>664</v>
      </c>
      <c r="N323" s="137" t="s">
        <v>663</v>
      </c>
      <c r="O323" s="273" t="s">
        <v>674</v>
      </c>
      <c r="P323" s="319" t="s">
        <v>675</v>
      </c>
    </row>
    <row r="324" spans="1:16" ht="12.75" x14ac:dyDescent="0.2">
      <c r="A324" s="5"/>
      <c r="B324" s="147" t="s">
        <v>149</v>
      </c>
      <c r="C324" s="82" t="s">
        <v>150</v>
      </c>
      <c r="D324" s="83">
        <f t="shared" ref="D324:E324" si="213">D325+D327</f>
        <v>17000</v>
      </c>
      <c r="E324" s="83">
        <f t="shared" si="213"/>
        <v>10000</v>
      </c>
      <c r="F324" s="83">
        <f>D324+E324</f>
        <v>27000</v>
      </c>
      <c r="G324" s="83">
        <f t="shared" ref="G324:I324" si="214">G325+G327</f>
        <v>0</v>
      </c>
      <c r="H324" s="109">
        <f>F324+G324</f>
        <v>27000</v>
      </c>
      <c r="I324" s="83">
        <f t="shared" si="214"/>
        <v>0</v>
      </c>
      <c r="J324" s="109">
        <f>H324+I324</f>
        <v>27000</v>
      </c>
      <c r="K324" s="83">
        <f t="shared" ref="K324:M324" si="215">K325+K327</f>
        <v>0</v>
      </c>
      <c r="L324" s="109">
        <f>J324+K324</f>
        <v>27000</v>
      </c>
      <c r="M324" s="83">
        <f t="shared" si="215"/>
        <v>0</v>
      </c>
      <c r="N324" s="109">
        <f>L324+M324</f>
        <v>27000</v>
      </c>
      <c r="O324" s="52">
        <f>O325+O327</f>
        <v>21142</v>
      </c>
      <c r="P324" s="312">
        <f>O324/N324*100</f>
        <v>78.303703703703704</v>
      </c>
    </row>
    <row r="325" spans="1:16" ht="12.75" x14ac:dyDescent="0.2">
      <c r="A325" s="3">
        <v>41</v>
      </c>
      <c r="B325" s="151">
        <v>633</v>
      </c>
      <c r="C325" s="3" t="s">
        <v>67</v>
      </c>
      <c r="D325" s="77">
        <f t="shared" ref="D325:M325" si="216">D326</f>
        <v>5000</v>
      </c>
      <c r="E325" s="76">
        <f t="shared" si="216"/>
        <v>0</v>
      </c>
      <c r="F325" s="90">
        <f t="shared" ref="F325:F328" si="217">D325+E325</f>
        <v>5000</v>
      </c>
      <c r="G325" s="76">
        <f t="shared" si="216"/>
        <v>0</v>
      </c>
      <c r="H325" s="43">
        <f t="shared" ref="H325:H328" si="218">F325+G325</f>
        <v>5000</v>
      </c>
      <c r="I325" s="76">
        <f t="shared" si="216"/>
        <v>0</v>
      </c>
      <c r="J325" s="43">
        <f t="shared" ref="J325:J328" si="219">H325+I325</f>
        <v>5000</v>
      </c>
      <c r="K325" s="76">
        <f t="shared" si="216"/>
        <v>0</v>
      </c>
      <c r="L325" s="43">
        <f t="shared" ref="L325:L332" si="220">J325+K325</f>
        <v>5000</v>
      </c>
      <c r="M325" s="76">
        <f t="shared" si="216"/>
        <v>0</v>
      </c>
      <c r="N325" s="43">
        <f t="shared" ref="N325:N328" si="221">L325+M325</f>
        <v>5000</v>
      </c>
      <c r="O325" s="44">
        <f>SUM(O326)</f>
        <v>5100</v>
      </c>
      <c r="P325" s="313">
        <f t="shared" ref="P325:P328" si="222">O325/N325*100</f>
        <v>102</v>
      </c>
    </row>
    <row r="326" spans="1:16" ht="12.75" x14ac:dyDescent="0.2">
      <c r="A326" s="4">
        <v>41</v>
      </c>
      <c r="B326" s="152">
        <v>633006</v>
      </c>
      <c r="C326" s="4" t="s">
        <v>151</v>
      </c>
      <c r="D326" s="80">
        <v>5000</v>
      </c>
      <c r="E326" s="79">
        <v>0</v>
      </c>
      <c r="F326" s="105">
        <f t="shared" si="217"/>
        <v>5000</v>
      </c>
      <c r="G326" s="79">
        <v>0</v>
      </c>
      <c r="H326" s="43">
        <f t="shared" si="218"/>
        <v>5000</v>
      </c>
      <c r="I326" s="79">
        <v>0</v>
      </c>
      <c r="J326" s="43">
        <f t="shared" si="219"/>
        <v>5000</v>
      </c>
      <c r="K326" s="79">
        <v>0</v>
      </c>
      <c r="L326" s="43">
        <f t="shared" si="220"/>
        <v>5000</v>
      </c>
      <c r="M326" s="79">
        <v>0</v>
      </c>
      <c r="N326" s="43">
        <f t="shared" si="221"/>
        <v>5000</v>
      </c>
      <c r="O326" s="44">
        <v>5100</v>
      </c>
      <c r="P326" s="313">
        <f t="shared" si="222"/>
        <v>102</v>
      </c>
    </row>
    <row r="327" spans="1:16" ht="12.75" x14ac:dyDescent="0.2">
      <c r="A327" s="3">
        <v>41</v>
      </c>
      <c r="B327" s="151">
        <v>637</v>
      </c>
      <c r="C327" s="3" t="s">
        <v>84</v>
      </c>
      <c r="D327" s="77">
        <f t="shared" ref="D327:M327" si="223">SUM(D328)</f>
        <v>12000</v>
      </c>
      <c r="E327" s="76">
        <f t="shared" si="223"/>
        <v>10000</v>
      </c>
      <c r="F327" s="90">
        <f t="shared" si="217"/>
        <v>22000</v>
      </c>
      <c r="G327" s="76">
        <f t="shared" si="223"/>
        <v>0</v>
      </c>
      <c r="H327" s="88">
        <f t="shared" si="218"/>
        <v>22000</v>
      </c>
      <c r="I327" s="76">
        <f t="shared" si="223"/>
        <v>0</v>
      </c>
      <c r="J327" s="46">
        <f t="shared" si="219"/>
        <v>22000</v>
      </c>
      <c r="K327" s="76">
        <f t="shared" si="223"/>
        <v>0</v>
      </c>
      <c r="L327" s="46">
        <f t="shared" si="220"/>
        <v>22000</v>
      </c>
      <c r="M327" s="76">
        <f t="shared" si="223"/>
        <v>0</v>
      </c>
      <c r="N327" s="46">
        <f t="shared" si="221"/>
        <v>22000</v>
      </c>
      <c r="O327" s="49">
        <f>SUM(O328)</f>
        <v>16042</v>
      </c>
      <c r="P327" s="340">
        <f t="shared" si="222"/>
        <v>72.918181818181822</v>
      </c>
    </row>
    <row r="328" spans="1:16" ht="12.75" x14ac:dyDescent="0.2">
      <c r="A328" s="4">
        <v>41</v>
      </c>
      <c r="B328" s="152">
        <v>637004</v>
      </c>
      <c r="C328" s="4" t="s">
        <v>152</v>
      </c>
      <c r="D328" s="80">
        <v>12000</v>
      </c>
      <c r="E328" s="84">
        <v>10000</v>
      </c>
      <c r="F328" s="105">
        <f t="shared" si="217"/>
        <v>22000</v>
      </c>
      <c r="G328" s="84">
        <v>0</v>
      </c>
      <c r="H328" s="43">
        <f t="shared" si="218"/>
        <v>22000</v>
      </c>
      <c r="I328" s="84">
        <v>0</v>
      </c>
      <c r="J328" s="43">
        <f t="shared" si="219"/>
        <v>22000</v>
      </c>
      <c r="K328" s="84">
        <v>0</v>
      </c>
      <c r="L328" s="43">
        <f t="shared" si="220"/>
        <v>22000</v>
      </c>
      <c r="M328" s="84">
        <v>0</v>
      </c>
      <c r="N328" s="43">
        <f t="shared" si="221"/>
        <v>22000</v>
      </c>
      <c r="O328" s="44">
        <v>16042</v>
      </c>
      <c r="P328" s="313">
        <f t="shared" si="222"/>
        <v>72.918181818181822</v>
      </c>
    </row>
    <row r="329" spans="1:16" ht="12.75" x14ac:dyDescent="0.2">
      <c r="A329" s="4"/>
      <c r="B329" s="152"/>
      <c r="C329" s="4"/>
      <c r="D329" s="79"/>
      <c r="E329" s="79"/>
      <c r="F329" s="79"/>
      <c r="L329" s="211">
        <f t="shared" si="220"/>
        <v>0</v>
      </c>
      <c r="O329" s="306"/>
      <c r="P329" s="306"/>
    </row>
    <row r="330" spans="1:16" ht="12.75" x14ac:dyDescent="0.2">
      <c r="A330" s="5"/>
      <c r="B330" s="147" t="s">
        <v>149</v>
      </c>
      <c r="C330" s="82" t="s">
        <v>317</v>
      </c>
      <c r="D330" s="99">
        <f>SUM(D331:D332)</f>
        <v>270935</v>
      </c>
      <c r="E330" s="99">
        <f>SUM(E331:E332)</f>
        <v>0</v>
      </c>
      <c r="F330" s="99">
        <f>D330+E330</f>
        <v>270935</v>
      </c>
      <c r="G330" s="99">
        <f>SUM(G331:G332)</f>
        <v>0</v>
      </c>
      <c r="H330" s="109">
        <f>F330+G330</f>
        <v>270935</v>
      </c>
      <c r="I330" s="99">
        <f>SUM(I331:I332)</f>
        <v>0</v>
      </c>
      <c r="J330" s="109">
        <f>H330+I330</f>
        <v>270935</v>
      </c>
      <c r="K330" s="99">
        <f>SUM(K331:K332)</f>
        <v>0</v>
      </c>
      <c r="L330" s="109">
        <f t="shared" si="220"/>
        <v>270935</v>
      </c>
      <c r="M330" s="99">
        <f>SUM(M331:M332)</f>
        <v>0</v>
      </c>
      <c r="N330" s="109">
        <f>L330+M330</f>
        <v>270935</v>
      </c>
      <c r="O330" s="52">
        <f>SUM(O331:O332)</f>
        <v>270935</v>
      </c>
      <c r="P330" s="312">
        <f>O330/N330*100</f>
        <v>100</v>
      </c>
    </row>
    <row r="331" spans="1:16" ht="12.75" x14ac:dyDescent="0.2">
      <c r="A331" s="3"/>
      <c r="B331" s="151">
        <v>630</v>
      </c>
      <c r="C331" s="3" t="s">
        <v>250</v>
      </c>
      <c r="D331" s="79"/>
      <c r="E331" s="79"/>
      <c r="F331" s="95">
        <f t="shared" ref="F331:F332" si="224">D331+E331</f>
        <v>0</v>
      </c>
      <c r="G331" s="79"/>
      <c r="H331" s="43">
        <f t="shared" ref="H331:H332" si="225">F331+G331</f>
        <v>0</v>
      </c>
      <c r="I331" s="79"/>
      <c r="J331" s="43">
        <f t="shared" ref="J331:J332" si="226">H331+I331</f>
        <v>0</v>
      </c>
      <c r="K331" s="79"/>
      <c r="L331" s="43">
        <f t="shared" si="220"/>
        <v>0</v>
      </c>
      <c r="M331" s="79"/>
      <c r="N331" s="43">
        <f t="shared" ref="N331:N332" si="227">L331+M331</f>
        <v>0</v>
      </c>
      <c r="O331" s="44"/>
      <c r="P331" s="313">
        <v>0</v>
      </c>
    </row>
    <row r="332" spans="1:16" ht="12.75" x14ac:dyDescent="0.2">
      <c r="A332" s="3">
        <v>41</v>
      </c>
      <c r="B332" s="151">
        <v>6410001</v>
      </c>
      <c r="C332" s="3" t="s">
        <v>371</v>
      </c>
      <c r="D332" s="77">
        <v>270935</v>
      </c>
      <c r="E332" s="78">
        <v>0</v>
      </c>
      <c r="F332" s="95">
        <f t="shared" si="224"/>
        <v>270935</v>
      </c>
      <c r="G332" s="78">
        <v>0</v>
      </c>
      <c r="H332" s="46">
        <f t="shared" si="225"/>
        <v>270935</v>
      </c>
      <c r="I332" s="78">
        <v>0</v>
      </c>
      <c r="J332" s="46">
        <f t="shared" si="226"/>
        <v>270935</v>
      </c>
      <c r="K332" s="78">
        <v>0</v>
      </c>
      <c r="L332" s="46">
        <f t="shared" si="220"/>
        <v>270935</v>
      </c>
      <c r="M332" s="226"/>
      <c r="N332" s="46">
        <f t="shared" si="227"/>
        <v>270935</v>
      </c>
      <c r="O332" s="49">
        <v>270935</v>
      </c>
      <c r="P332" s="340">
        <f t="shared" ref="P332" si="228">O332/N332*100</f>
        <v>100</v>
      </c>
    </row>
    <row r="333" spans="1:16" ht="13.5" thickBot="1" x14ac:dyDescent="0.25">
      <c r="A333" s="16"/>
      <c r="B333" s="166"/>
      <c r="C333" s="16"/>
      <c r="D333" s="140"/>
      <c r="E333" s="140"/>
      <c r="F333" s="140"/>
    </row>
    <row r="334" spans="1:16" s="143" customFormat="1" ht="30" customHeight="1" x14ac:dyDescent="0.2">
      <c r="A334" s="142"/>
      <c r="B334" s="335" t="s">
        <v>43</v>
      </c>
      <c r="C334" s="335"/>
      <c r="D334" s="64" t="s">
        <v>571</v>
      </c>
      <c r="E334" s="137" t="s">
        <v>574</v>
      </c>
      <c r="F334" s="137" t="s">
        <v>575</v>
      </c>
      <c r="G334" s="137" t="s">
        <v>588</v>
      </c>
      <c r="H334" s="137" t="s">
        <v>589</v>
      </c>
      <c r="I334" s="137" t="s">
        <v>597</v>
      </c>
      <c r="J334" s="137" t="s">
        <v>598</v>
      </c>
      <c r="K334" s="137" t="s">
        <v>621</v>
      </c>
      <c r="L334" s="137" t="s">
        <v>620</v>
      </c>
      <c r="M334" s="137" t="s">
        <v>664</v>
      </c>
      <c r="N334" s="137" t="s">
        <v>663</v>
      </c>
      <c r="O334" s="273" t="s">
        <v>674</v>
      </c>
      <c r="P334" s="319" t="s">
        <v>675</v>
      </c>
    </row>
    <row r="335" spans="1:16" ht="18" customHeight="1" x14ac:dyDescent="0.2">
      <c r="A335" s="5"/>
      <c r="B335" s="147" t="s">
        <v>153</v>
      </c>
      <c r="C335" s="82" t="s">
        <v>296</v>
      </c>
      <c r="D335" s="104">
        <f t="shared" ref="D335:E335" si="229">D336+D341+D343+D351+D353</f>
        <v>161190</v>
      </c>
      <c r="E335" s="104">
        <f t="shared" si="229"/>
        <v>0</v>
      </c>
      <c r="F335" s="104">
        <f>D335+E335</f>
        <v>161190</v>
      </c>
      <c r="G335" s="104">
        <f t="shared" ref="G335:I335" si="230">G336+G341+G343+G351+G353</f>
        <v>0</v>
      </c>
      <c r="H335" s="109">
        <f>F335+G335</f>
        <v>161190</v>
      </c>
      <c r="I335" s="104">
        <f t="shared" si="230"/>
        <v>22500</v>
      </c>
      <c r="J335" s="109">
        <f>H335+I335</f>
        <v>183690</v>
      </c>
      <c r="K335" s="104">
        <f t="shared" ref="K335:M335" si="231">K336+K341+K343+K351+K353</f>
        <v>48000</v>
      </c>
      <c r="L335" s="109">
        <f>J335+K335</f>
        <v>231690</v>
      </c>
      <c r="M335" s="104">
        <f t="shared" si="231"/>
        <v>0</v>
      </c>
      <c r="N335" s="109">
        <f>L335+M335</f>
        <v>231690</v>
      </c>
      <c r="O335" s="52">
        <f>O336+O341+O343+O351+O353</f>
        <v>188621</v>
      </c>
      <c r="P335" s="301">
        <f>O335/N335*100</f>
        <v>81.410937027925243</v>
      </c>
    </row>
    <row r="336" spans="1:16" ht="12.75" x14ac:dyDescent="0.2">
      <c r="A336" s="3">
        <v>41</v>
      </c>
      <c r="B336" s="151">
        <v>632</v>
      </c>
      <c r="C336" s="3" t="s">
        <v>154</v>
      </c>
      <c r="D336" s="121">
        <f t="shared" ref="D336:E336" si="232">SUM(D337:D340)</f>
        <v>5700</v>
      </c>
      <c r="E336" s="95">
        <f t="shared" si="232"/>
        <v>0</v>
      </c>
      <c r="F336" s="95">
        <f>D336+E336</f>
        <v>5700</v>
      </c>
      <c r="G336" s="95">
        <f t="shared" ref="G336:I336" si="233">SUM(G337:G340)</f>
        <v>0</v>
      </c>
      <c r="H336" s="46">
        <f t="shared" ref="H336:H363" si="234">F336+G336</f>
        <v>5700</v>
      </c>
      <c r="I336" s="95">
        <f t="shared" si="233"/>
        <v>5000</v>
      </c>
      <c r="J336" s="46">
        <f t="shared" ref="J336:J363" si="235">H336+I336</f>
        <v>10700</v>
      </c>
      <c r="K336" s="95">
        <f t="shared" ref="K336:M336" si="236">SUM(K337:K340)</f>
        <v>3000</v>
      </c>
      <c r="L336" s="46">
        <f t="shared" ref="L336:L363" si="237">J336+K336</f>
        <v>13700</v>
      </c>
      <c r="M336" s="95">
        <f t="shared" si="236"/>
        <v>0</v>
      </c>
      <c r="N336" s="46">
        <f t="shared" ref="N336:N363" si="238">L336+M336</f>
        <v>13700</v>
      </c>
      <c r="O336" s="49">
        <f>SUM(O337:O340)</f>
        <v>15669</v>
      </c>
      <c r="P336" s="315">
        <f t="shared" ref="P336:P357" si="239">O336/N336*100</f>
        <v>114.37226277372264</v>
      </c>
    </row>
    <row r="337" spans="1:16" ht="18" customHeight="1" x14ac:dyDescent="0.2">
      <c r="A337" s="4">
        <v>41</v>
      </c>
      <c r="B337" s="152">
        <v>632001</v>
      </c>
      <c r="C337" s="4" t="s">
        <v>155</v>
      </c>
      <c r="D337" s="80">
        <v>2000</v>
      </c>
      <c r="E337" s="84">
        <v>0</v>
      </c>
      <c r="F337" s="105">
        <f t="shared" ref="F337:F363" si="240">D337+E337</f>
        <v>2000</v>
      </c>
      <c r="G337" s="84">
        <v>0</v>
      </c>
      <c r="H337" s="43">
        <f t="shared" si="234"/>
        <v>2000</v>
      </c>
      <c r="I337" s="84">
        <v>3000</v>
      </c>
      <c r="J337" s="43">
        <f t="shared" si="235"/>
        <v>5000</v>
      </c>
      <c r="K337" s="84">
        <v>1500</v>
      </c>
      <c r="L337" s="43">
        <f t="shared" si="237"/>
        <v>6500</v>
      </c>
      <c r="M337" s="84">
        <v>0</v>
      </c>
      <c r="N337" s="43">
        <f t="shared" si="238"/>
        <v>6500</v>
      </c>
      <c r="O337" s="44">
        <v>5734</v>
      </c>
      <c r="P337" s="300">
        <f t="shared" si="239"/>
        <v>88.215384615384622</v>
      </c>
    </row>
    <row r="338" spans="1:16" ht="12.75" x14ac:dyDescent="0.2">
      <c r="A338" s="4">
        <v>41</v>
      </c>
      <c r="B338" s="152">
        <v>632001</v>
      </c>
      <c r="C338" s="4" t="s">
        <v>130</v>
      </c>
      <c r="D338" s="80">
        <v>2000</v>
      </c>
      <c r="E338" s="84">
        <v>0</v>
      </c>
      <c r="F338" s="105">
        <f t="shared" si="240"/>
        <v>2000</v>
      </c>
      <c r="G338" s="84">
        <v>0</v>
      </c>
      <c r="H338" s="43">
        <f t="shared" si="234"/>
        <v>2000</v>
      </c>
      <c r="I338" s="84">
        <v>2000</v>
      </c>
      <c r="J338" s="43">
        <f t="shared" si="235"/>
        <v>4000</v>
      </c>
      <c r="K338" s="84">
        <v>1500</v>
      </c>
      <c r="L338" s="43">
        <f t="shared" si="237"/>
        <v>5500</v>
      </c>
      <c r="M338" s="84">
        <v>0</v>
      </c>
      <c r="N338" s="43">
        <f t="shared" si="238"/>
        <v>5500</v>
      </c>
      <c r="O338" s="44">
        <v>9415</v>
      </c>
      <c r="P338" s="300">
        <f t="shared" si="239"/>
        <v>171.18181818181819</v>
      </c>
    </row>
    <row r="339" spans="1:16" ht="13.5" customHeight="1" x14ac:dyDescent="0.2">
      <c r="A339" s="4">
        <v>41</v>
      </c>
      <c r="B339" s="152">
        <v>632002</v>
      </c>
      <c r="C339" s="4" t="s">
        <v>156</v>
      </c>
      <c r="D339" s="80">
        <v>1200</v>
      </c>
      <c r="E339" s="84">
        <v>0</v>
      </c>
      <c r="F339" s="105">
        <f t="shared" si="240"/>
        <v>1200</v>
      </c>
      <c r="G339" s="84">
        <v>0</v>
      </c>
      <c r="H339" s="43">
        <f t="shared" si="234"/>
        <v>1200</v>
      </c>
      <c r="I339" s="84">
        <v>0</v>
      </c>
      <c r="J339" s="43">
        <f t="shared" si="235"/>
        <v>1200</v>
      </c>
      <c r="K339" s="84">
        <v>0</v>
      </c>
      <c r="L339" s="43">
        <f t="shared" si="237"/>
        <v>1200</v>
      </c>
      <c r="M339" s="84">
        <v>0</v>
      </c>
      <c r="N339" s="43">
        <f t="shared" si="238"/>
        <v>1200</v>
      </c>
      <c r="O339" s="44">
        <v>520</v>
      </c>
      <c r="P339" s="300">
        <f t="shared" si="239"/>
        <v>43.333333333333336</v>
      </c>
    </row>
    <row r="340" spans="1:16" ht="12.75" x14ac:dyDescent="0.2">
      <c r="A340" s="4">
        <v>41</v>
      </c>
      <c r="B340" s="152">
        <v>632003</v>
      </c>
      <c r="C340" s="4" t="s">
        <v>131</v>
      </c>
      <c r="D340" s="80">
        <v>500</v>
      </c>
      <c r="E340" s="84">
        <v>0</v>
      </c>
      <c r="F340" s="105">
        <f t="shared" si="240"/>
        <v>500</v>
      </c>
      <c r="G340" s="84">
        <v>0</v>
      </c>
      <c r="H340" s="43">
        <f t="shared" si="234"/>
        <v>500</v>
      </c>
      <c r="I340" s="84">
        <v>0</v>
      </c>
      <c r="J340" s="43">
        <f t="shared" si="235"/>
        <v>500</v>
      </c>
      <c r="K340" s="84">
        <v>0</v>
      </c>
      <c r="L340" s="43">
        <f t="shared" si="237"/>
        <v>500</v>
      </c>
      <c r="M340" s="84">
        <v>0</v>
      </c>
      <c r="N340" s="43">
        <f t="shared" si="238"/>
        <v>500</v>
      </c>
      <c r="O340" s="44">
        <v>0</v>
      </c>
      <c r="P340" s="300">
        <f t="shared" si="239"/>
        <v>0</v>
      </c>
    </row>
    <row r="341" spans="1:16" ht="18" customHeight="1" x14ac:dyDescent="0.2">
      <c r="A341" s="3">
        <v>41</v>
      </c>
      <c r="B341" s="151">
        <v>633</v>
      </c>
      <c r="C341" s="3" t="s">
        <v>67</v>
      </c>
      <c r="D341" s="77">
        <f t="shared" ref="D341:M341" si="241">SUM(D342)</f>
        <v>1200</v>
      </c>
      <c r="E341" s="76">
        <f t="shared" si="241"/>
        <v>0</v>
      </c>
      <c r="F341" s="95">
        <f t="shared" si="240"/>
        <v>1200</v>
      </c>
      <c r="G341" s="76">
        <f t="shared" si="241"/>
        <v>0</v>
      </c>
      <c r="H341" s="46">
        <f t="shared" si="234"/>
        <v>1200</v>
      </c>
      <c r="I341" s="76">
        <f t="shared" si="241"/>
        <v>0</v>
      </c>
      <c r="J341" s="46">
        <f t="shared" si="235"/>
        <v>1200</v>
      </c>
      <c r="K341" s="76">
        <f t="shared" si="241"/>
        <v>0</v>
      </c>
      <c r="L341" s="46">
        <f t="shared" si="237"/>
        <v>1200</v>
      </c>
      <c r="M341" s="76">
        <f t="shared" si="241"/>
        <v>0</v>
      </c>
      <c r="N341" s="46">
        <f t="shared" si="238"/>
        <v>1200</v>
      </c>
      <c r="O341" s="49">
        <f>SUM(O342)</f>
        <v>298</v>
      </c>
      <c r="P341" s="315">
        <f t="shared" si="239"/>
        <v>24.833333333333332</v>
      </c>
    </row>
    <row r="342" spans="1:16" ht="12.75" x14ac:dyDescent="0.2">
      <c r="A342" s="4">
        <v>41</v>
      </c>
      <c r="B342" s="152">
        <v>633006</v>
      </c>
      <c r="C342" s="4" t="s">
        <v>142</v>
      </c>
      <c r="D342" s="80">
        <v>1200</v>
      </c>
      <c r="E342" s="84">
        <v>0</v>
      </c>
      <c r="F342" s="105">
        <f t="shared" si="240"/>
        <v>1200</v>
      </c>
      <c r="G342" s="84">
        <v>0</v>
      </c>
      <c r="H342" s="43">
        <f t="shared" si="234"/>
        <v>1200</v>
      </c>
      <c r="I342" s="84">
        <v>0</v>
      </c>
      <c r="J342" s="43">
        <f t="shared" si="235"/>
        <v>1200</v>
      </c>
      <c r="K342" s="84">
        <v>0</v>
      </c>
      <c r="L342" s="43">
        <f t="shared" si="237"/>
        <v>1200</v>
      </c>
      <c r="M342" s="84">
        <v>0</v>
      </c>
      <c r="N342" s="43">
        <f t="shared" si="238"/>
        <v>1200</v>
      </c>
      <c r="O342" s="44">
        <v>298</v>
      </c>
      <c r="P342" s="300">
        <f t="shared" si="239"/>
        <v>24.833333333333332</v>
      </c>
    </row>
    <row r="343" spans="1:16" ht="18" customHeight="1" x14ac:dyDescent="0.2">
      <c r="A343" s="3">
        <v>41</v>
      </c>
      <c r="B343" s="151">
        <v>635</v>
      </c>
      <c r="C343" s="3" t="s">
        <v>157</v>
      </c>
      <c r="D343" s="121">
        <f t="shared" ref="D343" si="242">SUM(D344:D347)</f>
        <v>102950</v>
      </c>
      <c r="E343" s="95">
        <f t="shared" ref="E343:G343" si="243">SUM(E344:E347)</f>
        <v>0</v>
      </c>
      <c r="F343" s="95">
        <f t="shared" si="240"/>
        <v>102950</v>
      </c>
      <c r="G343" s="95">
        <f t="shared" si="243"/>
        <v>0</v>
      </c>
      <c r="H343" s="46">
        <f t="shared" si="234"/>
        <v>102950</v>
      </c>
      <c r="I343" s="95">
        <f>SUM(I344:I350)</f>
        <v>17500</v>
      </c>
      <c r="J343" s="46">
        <f t="shared" si="235"/>
        <v>120450</v>
      </c>
      <c r="K343" s="95">
        <f>SUM(K344:K350)</f>
        <v>45000</v>
      </c>
      <c r="L343" s="46">
        <f t="shared" si="237"/>
        <v>165450</v>
      </c>
      <c r="M343" s="95">
        <f>SUM(M344:M350)</f>
        <v>0</v>
      </c>
      <c r="N343" s="46">
        <f t="shared" si="238"/>
        <v>165450</v>
      </c>
      <c r="O343" s="49">
        <f>SUM(O344:O350)</f>
        <v>134589</v>
      </c>
      <c r="P343" s="315">
        <f t="shared" si="239"/>
        <v>81.347234814143249</v>
      </c>
    </row>
    <row r="344" spans="1:16" ht="12.75" x14ac:dyDescent="0.2">
      <c r="A344" s="8">
        <v>41</v>
      </c>
      <c r="B344" s="154">
        <v>635004</v>
      </c>
      <c r="C344" s="8" t="s">
        <v>158</v>
      </c>
      <c r="D344" s="80">
        <v>2000</v>
      </c>
      <c r="E344" s="84">
        <v>0</v>
      </c>
      <c r="F344" s="105">
        <f t="shared" si="240"/>
        <v>2000</v>
      </c>
      <c r="G344" s="84">
        <v>0</v>
      </c>
      <c r="H344" s="43">
        <f t="shared" si="234"/>
        <v>2000</v>
      </c>
      <c r="I344" s="84">
        <v>0</v>
      </c>
      <c r="J344" s="43">
        <f t="shared" si="235"/>
        <v>2000</v>
      </c>
      <c r="K344" s="84">
        <v>0</v>
      </c>
      <c r="L344" s="43">
        <f t="shared" si="237"/>
        <v>2000</v>
      </c>
      <c r="M344" s="84">
        <v>0</v>
      </c>
      <c r="N344" s="43">
        <f t="shared" si="238"/>
        <v>2000</v>
      </c>
      <c r="O344" s="44"/>
      <c r="P344" s="300">
        <f t="shared" si="239"/>
        <v>0</v>
      </c>
    </row>
    <row r="345" spans="1:16" ht="12.75" x14ac:dyDescent="0.2">
      <c r="A345" s="8">
        <v>41</v>
      </c>
      <c r="B345" s="154">
        <v>635005</v>
      </c>
      <c r="C345" s="8" t="s">
        <v>303</v>
      </c>
      <c r="D345" s="80">
        <v>950</v>
      </c>
      <c r="E345" s="84">
        <v>0</v>
      </c>
      <c r="F345" s="105">
        <f t="shared" si="240"/>
        <v>950</v>
      </c>
      <c r="G345" s="84">
        <v>0</v>
      </c>
      <c r="H345" s="43">
        <f t="shared" si="234"/>
        <v>950</v>
      </c>
      <c r="I345" s="84">
        <v>0</v>
      </c>
      <c r="J345" s="43">
        <f t="shared" si="235"/>
        <v>950</v>
      </c>
      <c r="K345" s="84">
        <v>0</v>
      </c>
      <c r="L345" s="43">
        <f t="shared" si="237"/>
        <v>950</v>
      </c>
      <c r="M345" s="84">
        <v>0</v>
      </c>
      <c r="N345" s="43">
        <f t="shared" si="238"/>
        <v>950</v>
      </c>
      <c r="O345" s="44"/>
      <c r="P345" s="300">
        <f t="shared" si="239"/>
        <v>0</v>
      </c>
    </row>
    <row r="346" spans="1:16" ht="12.75" x14ac:dyDescent="0.2">
      <c r="A346" s="8">
        <v>41</v>
      </c>
      <c r="B346" s="154">
        <v>635006</v>
      </c>
      <c r="C346" s="8" t="s">
        <v>519</v>
      </c>
      <c r="D346" s="80">
        <v>100000</v>
      </c>
      <c r="E346" s="84">
        <v>0</v>
      </c>
      <c r="F346" s="105">
        <f t="shared" si="240"/>
        <v>100000</v>
      </c>
      <c r="G346" s="84">
        <v>0</v>
      </c>
      <c r="H346" s="43">
        <f t="shared" si="234"/>
        <v>100000</v>
      </c>
      <c r="I346" s="84">
        <v>0</v>
      </c>
      <c r="J346" s="43">
        <f t="shared" si="235"/>
        <v>100000</v>
      </c>
      <c r="K346" s="84">
        <v>45000</v>
      </c>
      <c r="L346" s="43">
        <f t="shared" si="237"/>
        <v>145000</v>
      </c>
      <c r="M346" s="84">
        <v>0</v>
      </c>
      <c r="N346" s="43">
        <f t="shared" si="238"/>
        <v>145000</v>
      </c>
      <c r="O346" s="44">
        <v>128593</v>
      </c>
      <c r="P346" s="300">
        <f t="shared" si="239"/>
        <v>88.684827586206893</v>
      </c>
    </row>
    <row r="347" spans="1:16" ht="12.75" x14ac:dyDescent="0.2">
      <c r="A347" s="8" t="s">
        <v>321</v>
      </c>
      <c r="B347" s="154">
        <v>635006</v>
      </c>
      <c r="C347" s="8" t="s">
        <v>387</v>
      </c>
      <c r="D347" s="80">
        <v>0</v>
      </c>
      <c r="E347" s="84">
        <v>0</v>
      </c>
      <c r="F347" s="95">
        <f t="shared" si="240"/>
        <v>0</v>
      </c>
      <c r="G347" s="84">
        <v>0</v>
      </c>
      <c r="H347" s="43">
        <f t="shared" si="234"/>
        <v>0</v>
      </c>
      <c r="I347" s="84">
        <v>0</v>
      </c>
      <c r="J347" s="43">
        <f t="shared" si="235"/>
        <v>0</v>
      </c>
      <c r="K347" s="84">
        <v>0</v>
      </c>
      <c r="L347" s="43">
        <f t="shared" si="237"/>
        <v>0</v>
      </c>
      <c r="M347" s="84">
        <v>0</v>
      </c>
      <c r="N347" s="43">
        <f t="shared" si="238"/>
        <v>0</v>
      </c>
      <c r="O347" s="44"/>
      <c r="P347" s="48">
        <v>0</v>
      </c>
    </row>
    <row r="348" spans="1:16" ht="12.75" x14ac:dyDescent="0.2">
      <c r="A348" s="8"/>
      <c r="B348" s="154">
        <v>630</v>
      </c>
      <c r="C348" s="8" t="s">
        <v>366</v>
      </c>
      <c r="D348" s="80"/>
      <c r="E348" s="84"/>
      <c r="F348" s="95">
        <f t="shared" si="240"/>
        <v>0</v>
      </c>
      <c r="G348" s="84"/>
      <c r="H348" s="43">
        <f t="shared" si="234"/>
        <v>0</v>
      </c>
      <c r="I348" s="84"/>
      <c r="J348" s="43">
        <f t="shared" si="235"/>
        <v>0</v>
      </c>
      <c r="K348" s="84"/>
      <c r="L348" s="43">
        <f t="shared" si="237"/>
        <v>0</v>
      </c>
      <c r="M348" s="84"/>
      <c r="N348" s="43">
        <f t="shared" si="238"/>
        <v>0</v>
      </c>
      <c r="O348" s="44"/>
      <c r="P348" s="48">
        <v>0</v>
      </c>
    </row>
    <row r="349" spans="1:16" ht="12.75" x14ac:dyDescent="0.2">
      <c r="A349" s="8"/>
      <c r="B349" s="154">
        <v>630</v>
      </c>
      <c r="C349" s="8" t="s">
        <v>605</v>
      </c>
      <c r="D349" s="80"/>
      <c r="E349" s="84"/>
      <c r="F349" s="95"/>
      <c r="G349" s="84"/>
      <c r="H349" s="43"/>
      <c r="I349" s="84">
        <v>6500</v>
      </c>
      <c r="J349" s="43">
        <f>H349+I349</f>
        <v>6500</v>
      </c>
      <c r="K349" s="84">
        <v>0</v>
      </c>
      <c r="L349" s="43">
        <f t="shared" si="237"/>
        <v>6500</v>
      </c>
      <c r="M349" s="84">
        <v>0</v>
      </c>
      <c r="N349" s="43">
        <f t="shared" si="238"/>
        <v>6500</v>
      </c>
      <c r="O349" s="44">
        <v>2444</v>
      </c>
      <c r="P349" s="300">
        <f t="shared" si="239"/>
        <v>37.6</v>
      </c>
    </row>
    <row r="350" spans="1:16" ht="12.75" x14ac:dyDescent="0.2">
      <c r="A350" s="8"/>
      <c r="B350" s="154">
        <v>630</v>
      </c>
      <c r="C350" s="8" t="s">
        <v>606</v>
      </c>
      <c r="D350" s="80"/>
      <c r="E350" s="84"/>
      <c r="F350" s="95">
        <f t="shared" si="240"/>
        <v>0</v>
      </c>
      <c r="G350" s="84"/>
      <c r="H350" s="43">
        <f t="shared" si="234"/>
        <v>0</v>
      </c>
      <c r="I350" s="84">
        <v>11000</v>
      </c>
      <c r="J350" s="43">
        <f t="shared" si="235"/>
        <v>11000</v>
      </c>
      <c r="K350" s="84">
        <v>0</v>
      </c>
      <c r="L350" s="43">
        <f t="shared" si="237"/>
        <v>11000</v>
      </c>
      <c r="M350" s="84">
        <v>0</v>
      </c>
      <c r="N350" s="43">
        <f t="shared" si="238"/>
        <v>11000</v>
      </c>
      <c r="O350" s="44">
        <v>3552</v>
      </c>
      <c r="P350" s="300">
        <f t="shared" si="239"/>
        <v>32.290909090909089</v>
      </c>
    </row>
    <row r="351" spans="1:16" ht="12.75" x14ac:dyDescent="0.2">
      <c r="A351" s="3"/>
      <c r="B351" s="151">
        <v>636</v>
      </c>
      <c r="C351" s="3" t="s">
        <v>297</v>
      </c>
      <c r="D351" s="121">
        <f t="shared" ref="D351:M351" si="244">SUM(D352)</f>
        <v>2600</v>
      </c>
      <c r="E351" s="95">
        <f t="shared" si="244"/>
        <v>0</v>
      </c>
      <c r="F351" s="95">
        <f t="shared" si="240"/>
        <v>2600</v>
      </c>
      <c r="G351" s="95">
        <f t="shared" si="244"/>
        <v>0</v>
      </c>
      <c r="H351" s="46">
        <f t="shared" si="234"/>
        <v>2600</v>
      </c>
      <c r="I351" s="95">
        <f t="shared" si="244"/>
        <v>0</v>
      </c>
      <c r="J351" s="46">
        <f t="shared" si="235"/>
        <v>2600</v>
      </c>
      <c r="K351" s="95">
        <f t="shared" si="244"/>
        <v>0</v>
      </c>
      <c r="L351" s="46">
        <f t="shared" si="237"/>
        <v>2600</v>
      </c>
      <c r="M351" s="95">
        <f t="shared" si="244"/>
        <v>0</v>
      </c>
      <c r="N351" s="46">
        <f t="shared" si="238"/>
        <v>2600</v>
      </c>
      <c r="O351" s="49">
        <f>SUM(O352)</f>
        <v>3229</v>
      </c>
      <c r="P351" s="315">
        <f t="shared" si="239"/>
        <v>124.19230769230769</v>
      </c>
    </row>
    <row r="352" spans="1:16" ht="18" customHeight="1" x14ac:dyDescent="0.2">
      <c r="A352" s="4">
        <v>41</v>
      </c>
      <c r="B352" s="152">
        <v>636</v>
      </c>
      <c r="C352" s="4" t="s">
        <v>160</v>
      </c>
      <c r="D352" s="80">
        <v>2600</v>
      </c>
      <c r="E352" s="79">
        <v>0</v>
      </c>
      <c r="F352" s="105">
        <f t="shared" si="240"/>
        <v>2600</v>
      </c>
      <c r="G352" s="79">
        <v>0</v>
      </c>
      <c r="H352" s="43">
        <f t="shared" si="234"/>
        <v>2600</v>
      </c>
      <c r="I352" s="79">
        <v>0</v>
      </c>
      <c r="J352" s="43">
        <f t="shared" si="235"/>
        <v>2600</v>
      </c>
      <c r="K352" s="79">
        <v>0</v>
      </c>
      <c r="L352" s="43">
        <f t="shared" si="237"/>
        <v>2600</v>
      </c>
      <c r="M352" s="79">
        <v>0</v>
      </c>
      <c r="N352" s="43">
        <f t="shared" si="238"/>
        <v>2600</v>
      </c>
      <c r="O352" s="44">
        <v>3229</v>
      </c>
      <c r="P352" s="300">
        <f t="shared" si="239"/>
        <v>124.19230769230769</v>
      </c>
    </row>
    <row r="353" spans="1:16" ht="12.75" x14ac:dyDescent="0.2">
      <c r="A353" s="3">
        <v>41</v>
      </c>
      <c r="B353" s="151">
        <v>637</v>
      </c>
      <c r="C353" s="3" t="s">
        <v>84</v>
      </c>
      <c r="D353" s="121">
        <f t="shared" ref="D353:E353" si="245">SUM(D354:D360)</f>
        <v>48740</v>
      </c>
      <c r="E353" s="95">
        <f t="shared" si="245"/>
        <v>0</v>
      </c>
      <c r="F353" s="95">
        <f t="shared" si="240"/>
        <v>48740</v>
      </c>
      <c r="G353" s="95">
        <f t="shared" ref="G353:I353" si="246">SUM(G354:G360)</f>
        <v>0</v>
      </c>
      <c r="H353" s="46">
        <f t="shared" si="234"/>
        <v>48740</v>
      </c>
      <c r="I353" s="95">
        <f t="shared" si="246"/>
        <v>0</v>
      </c>
      <c r="J353" s="46">
        <f t="shared" si="235"/>
        <v>48740</v>
      </c>
      <c r="K353" s="95">
        <f t="shared" ref="K353:M353" si="247">SUM(K354:K360)</f>
        <v>0</v>
      </c>
      <c r="L353" s="46">
        <f t="shared" si="237"/>
        <v>48740</v>
      </c>
      <c r="M353" s="95">
        <f t="shared" si="247"/>
        <v>0</v>
      </c>
      <c r="N353" s="46">
        <f t="shared" si="238"/>
        <v>48740</v>
      </c>
      <c r="O353" s="49">
        <f>SUM(O354:O361)</f>
        <v>34836</v>
      </c>
      <c r="P353" s="315">
        <f t="shared" si="239"/>
        <v>71.47312269183422</v>
      </c>
    </row>
    <row r="354" spans="1:16" ht="12.75" x14ac:dyDescent="0.2">
      <c r="A354" s="8">
        <v>41</v>
      </c>
      <c r="B354" s="154">
        <v>637004</v>
      </c>
      <c r="C354" s="8" t="s">
        <v>159</v>
      </c>
      <c r="D354" s="80">
        <v>28600</v>
      </c>
      <c r="E354" s="84">
        <v>0</v>
      </c>
      <c r="F354" s="105">
        <f t="shared" si="240"/>
        <v>28600</v>
      </c>
      <c r="G354" s="84">
        <v>0</v>
      </c>
      <c r="H354" s="43">
        <f t="shared" si="234"/>
        <v>28600</v>
      </c>
      <c r="I354" s="84">
        <v>0</v>
      </c>
      <c r="J354" s="43">
        <f t="shared" si="235"/>
        <v>28600</v>
      </c>
      <c r="K354" s="84">
        <v>0</v>
      </c>
      <c r="L354" s="43">
        <f t="shared" si="237"/>
        <v>28600</v>
      </c>
      <c r="M354" s="84">
        <v>0</v>
      </c>
      <c r="N354" s="43">
        <f t="shared" si="238"/>
        <v>28600</v>
      </c>
      <c r="O354" s="44">
        <v>17747</v>
      </c>
      <c r="P354" s="300">
        <f t="shared" si="239"/>
        <v>62.052447552447553</v>
      </c>
    </row>
    <row r="355" spans="1:16" ht="12.75" x14ac:dyDescent="0.2">
      <c r="A355" s="8">
        <v>41</v>
      </c>
      <c r="B355" s="154">
        <v>637005</v>
      </c>
      <c r="C355" s="8" t="s">
        <v>86</v>
      </c>
      <c r="D355" s="80">
        <f t="shared" ref="D355" si="248">3500+1640</f>
        <v>5140</v>
      </c>
      <c r="E355" s="84">
        <v>0</v>
      </c>
      <c r="F355" s="105">
        <f t="shared" si="240"/>
        <v>5140</v>
      </c>
      <c r="G355" s="84">
        <v>0</v>
      </c>
      <c r="H355" s="43">
        <f t="shared" si="234"/>
        <v>5140</v>
      </c>
      <c r="I355" s="84">
        <v>0</v>
      </c>
      <c r="J355" s="43">
        <f t="shared" si="235"/>
        <v>5140</v>
      </c>
      <c r="K355" s="84">
        <v>0</v>
      </c>
      <c r="L355" s="43">
        <f t="shared" si="237"/>
        <v>5140</v>
      </c>
      <c r="M355" s="84">
        <v>0</v>
      </c>
      <c r="N355" s="43">
        <f t="shared" si="238"/>
        <v>5140</v>
      </c>
      <c r="O355" s="44">
        <v>0</v>
      </c>
      <c r="P355" s="300">
        <f t="shared" si="239"/>
        <v>0</v>
      </c>
    </row>
    <row r="356" spans="1:16" ht="12.75" x14ac:dyDescent="0.2">
      <c r="A356" s="8">
        <v>41</v>
      </c>
      <c r="B356" s="154">
        <v>637011</v>
      </c>
      <c r="C356" s="8" t="s">
        <v>87</v>
      </c>
      <c r="D356" s="80">
        <v>8000</v>
      </c>
      <c r="E356" s="84">
        <v>0</v>
      </c>
      <c r="F356" s="105">
        <f t="shared" si="240"/>
        <v>8000</v>
      </c>
      <c r="G356" s="84">
        <v>0</v>
      </c>
      <c r="H356" s="43">
        <f t="shared" si="234"/>
        <v>8000</v>
      </c>
      <c r="I356" s="84">
        <v>0</v>
      </c>
      <c r="J356" s="43">
        <f t="shared" si="235"/>
        <v>8000</v>
      </c>
      <c r="K356" s="84">
        <v>0</v>
      </c>
      <c r="L356" s="43">
        <f t="shared" si="237"/>
        <v>8000</v>
      </c>
      <c r="M356" s="84">
        <v>0</v>
      </c>
      <c r="N356" s="43">
        <f t="shared" si="238"/>
        <v>8000</v>
      </c>
      <c r="O356" s="44">
        <v>8929</v>
      </c>
      <c r="P356" s="300">
        <f t="shared" si="239"/>
        <v>111.6125</v>
      </c>
    </row>
    <row r="357" spans="1:16" ht="12.75" x14ac:dyDescent="0.2">
      <c r="A357" s="8">
        <v>41</v>
      </c>
      <c r="B357" s="154">
        <v>637011</v>
      </c>
      <c r="C357" s="8" t="s">
        <v>161</v>
      </c>
      <c r="D357" s="80">
        <v>7000</v>
      </c>
      <c r="E357" s="84">
        <v>0</v>
      </c>
      <c r="F357" s="105">
        <f t="shared" si="240"/>
        <v>7000</v>
      </c>
      <c r="G357" s="84">
        <v>0</v>
      </c>
      <c r="H357" s="43">
        <f t="shared" si="234"/>
        <v>7000</v>
      </c>
      <c r="I357" s="84">
        <v>0</v>
      </c>
      <c r="J357" s="43">
        <f t="shared" si="235"/>
        <v>7000</v>
      </c>
      <c r="K357" s="84">
        <v>0</v>
      </c>
      <c r="L357" s="43">
        <f t="shared" si="237"/>
        <v>7000</v>
      </c>
      <c r="M357" s="84">
        <v>0</v>
      </c>
      <c r="N357" s="43">
        <f t="shared" si="238"/>
        <v>7000</v>
      </c>
      <c r="O357" s="44">
        <v>8160</v>
      </c>
      <c r="P357" s="300">
        <f t="shared" si="239"/>
        <v>116.57142857142857</v>
      </c>
    </row>
    <row r="358" spans="1:16" ht="12.75" x14ac:dyDescent="0.2">
      <c r="A358" s="8">
        <v>41</v>
      </c>
      <c r="B358" s="154" t="s">
        <v>532</v>
      </c>
      <c r="C358" s="8" t="s">
        <v>159</v>
      </c>
      <c r="D358" s="80"/>
      <c r="E358" s="84">
        <v>0</v>
      </c>
      <c r="F358" s="95">
        <f t="shared" si="240"/>
        <v>0</v>
      </c>
      <c r="G358" s="84">
        <v>0</v>
      </c>
      <c r="H358" s="43">
        <f t="shared" si="234"/>
        <v>0</v>
      </c>
      <c r="I358" s="84">
        <v>0</v>
      </c>
      <c r="J358" s="43">
        <f t="shared" si="235"/>
        <v>0</v>
      </c>
      <c r="K358" s="84">
        <v>0</v>
      </c>
      <c r="L358" s="43">
        <f t="shared" si="237"/>
        <v>0</v>
      </c>
      <c r="M358" s="84">
        <v>0</v>
      </c>
      <c r="N358" s="43">
        <f t="shared" si="238"/>
        <v>0</v>
      </c>
      <c r="O358" s="44"/>
      <c r="P358" s="48">
        <v>0</v>
      </c>
    </row>
    <row r="359" spans="1:16" ht="12.75" x14ac:dyDescent="0.2">
      <c r="A359" s="8">
        <v>41</v>
      </c>
      <c r="B359" s="154">
        <v>637011</v>
      </c>
      <c r="C359" s="8" t="s">
        <v>369</v>
      </c>
      <c r="D359" s="80"/>
      <c r="E359" s="84"/>
      <c r="F359" s="95">
        <f t="shared" si="240"/>
        <v>0</v>
      </c>
      <c r="G359" s="84"/>
      <c r="H359" s="43">
        <f t="shared" si="234"/>
        <v>0</v>
      </c>
      <c r="I359" s="84"/>
      <c r="J359" s="43">
        <f t="shared" si="235"/>
        <v>0</v>
      </c>
      <c r="K359" s="84"/>
      <c r="L359" s="43">
        <f t="shared" si="237"/>
        <v>0</v>
      </c>
      <c r="M359" s="84"/>
      <c r="N359" s="43">
        <f t="shared" si="238"/>
        <v>0</v>
      </c>
      <c r="O359" s="44"/>
      <c r="P359" s="48">
        <v>0</v>
      </c>
    </row>
    <row r="360" spans="1:16" ht="12.75" x14ac:dyDescent="0.2">
      <c r="A360" s="8">
        <v>41</v>
      </c>
      <c r="B360" s="154">
        <v>637011</v>
      </c>
      <c r="C360" s="8" t="s">
        <v>372</v>
      </c>
      <c r="D360" s="80"/>
      <c r="E360" s="84">
        <v>0</v>
      </c>
      <c r="F360" s="95">
        <f t="shared" si="240"/>
        <v>0</v>
      </c>
      <c r="G360" s="84">
        <v>0</v>
      </c>
      <c r="H360" s="43">
        <f t="shared" si="234"/>
        <v>0</v>
      </c>
      <c r="I360" s="84">
        <v>0</v>
      </c>
      <c r="J360" s="43">
        <f t="shared" si="235"/>
        <v>0</v>
      </c>
      <c r="K360" s="84">
        <v>0</v>
      </c>
      <c r="L360" s="43">
        <f t="shared" si="237"/>
        <v>0</v>
      </c>
      <c r="M360" s="84">
        <v>0</v>
      </c>
      <c r="N360" s="43">
        <f t="shared" si="238"/>
        <v>0</v>
      </c>
      <c r="O360" s="44"/>
      <c r="P360" s="48">
        <v>0</v>
      </c>
    </row>
    <row r="361" spans="1:16" ht="12.75" x14ac:dyDescent="0.2">
      <c r="A361" s="8">
        <v>41</v>
      </c>
      <c r="B361" s="154">
        <v>637017</v>
      </c>
      <c r="C361" s="8" t="s">
        <v>392</v>
      </c>
      <c r="D361" s="80"/>
      <c r="E361" s="84"/>
      <c r="F361" s="95">
        <f t="shared" si="240"/>
        <v>0</v>
      </c>
      <c r="G361" s="84"/>
      <c r="H361" s="43">
        <f t="shared" si="234"/>
        <v>0</v>
      </c>
      <c r="I361" s="84"/>
      <c r="J361" s="43">
        <f t="shared" si="235"/>
        <v>0</v>
      </c>
      <c r="K361" s="84"/>
      <c r="L361" s="43">
        <f t="shared" si="237"/>
        <v>0</v>
      </c>
      <c r="M361" s="84"/>
      <c r="N361" s="43">
        <f t="shared" si="238"/>
        <v>0</v>
      </c>
      <c r="O361" s="44"/>
      <c r="P361" s="48">
        <v>0</v>
      </c>
    </row>
    <row r="362" spans="1:16" ht="12.75" x14ac:dyDescent="0.2">
      <c r="A362" s="3">
        <v>41</v>
      </c>
      <c r="B362" s="151">
        <v>641</v>
      </c>
      <c r="C362" s="3" t="s">
        <v>182</v>
      </c>
      <c r="D362" s="121"/>
      <c r="E362" s="95">
        <f t="shared" ref="E362:M363" si="249">SUM(E363)</f>
        <v>0</v>
      </c>
      <c r="F362" s="95">
        <f t="shared" si="240"/>
        <v>0</v>
      </c>
      <c r="G362" s="95">
        <f t="shared" si="249"/>
        <v>0</v>
      </c>
      <c r="H362" s="43">
        <f t="shared" si="234"/>
        <v>0</v>
      </c>
      <c r="I362" s="95">
        <f t="shared" si="249"/>
        <v>0</v>
      </c>
      <c r="J362" s="43">
        <f t="shared" si="235"/>
        <v>0</v>
      </c>
      <c r="K362" s="95">
        <f t="shared" si="249"/>
        <v>0</v>
      </c>
      <c r="L362" s="43">
        <f t="shared" si="237"/>
        <v>0</v>
      </c>
      <c r="M362" s="95">
        <f t="shared" si="249"/>
        <v>0</v>
      </c>
      <c r="N362" s="43">
        <f t="shared" si="238"/>
        <v>0</v>
      </c>
      <c r="O362" s="44"/>
      <c r="P362" s="48">
        <v>0</v>
      </c>
    </row>
    <row r="363" spans="1:16" ht="12.75" x14ac:dyDescent="0.2">
      <c r="A363" s="4">
        <v>41</v>
      </c>
      <c r="B363" s="152">
        <v>641001</v>
      </c>
      <c r="C363" s="4" t="s">
        <v>368</v>
      </c>
      <c r="D363" s="121"/>
      <c r="E363" s="95">
        <f t="shared" si="249"/>
        <v>0</v>
      </c>
      <c r="F363" s="95">
        <f t="shared" si="240"/>
        <v>0</v>
      </c>
      <c r="G363" s="95">
        <f t="shared" si="249"/>
        <v>0</v>
      </c>
      <c r="H363" s="43">
        <f t="shared" si="234"/>
        <v>0</v>
      </c>
      <c r="I363" s="95">
        <f t="shared" si="249"/>
        <v>0</v>
      </c>
      <c r="J363" s="43">
        <f t="shared" si="235"/>
        <v>0</v>
      </c>
      <c r="K363" s="95">
        <f t="shared" si="249"/>
        <v>0</v>
      </c>
      <c r="L363" s="43">
        <f t="shared" si="237"/>
        <v>0</v>
      </c>
      <c r="M363" s="95">
        <f t="shared" si="249"/>
        <v>0</v>
      </c>
      <c r="N363" s="43">
        <f t="shared" si="238"/>
        <v>0</v>
      </c>
      <c r="O363" s="44"/>
      <c r="P363" s="48">
        <v>0</v>
      </c>
    </row>
    <row r="364" spans="1:16" ht="13.5" thickBot="1" x14ac:dyDescent="0.25">
      <c r="A364" s="24"/>
      <c r="B364" s="167"/>
      <c r="C364" s="24"/>
      <c r="D364" s="51"/>
      <c r="E364" s="51"/>
    </row>
    <row r="365" spans="1:16" s="143" customFormat="1" ht="30" customHeight="1" x14ac:dyDescent="0.2">
      <c r="A365" s="142"/>
      <c r="B365" s="335" t="s">
        <v>43</v>
      </c>
      <c r="C365" s="335"/>
      <c r="D365" s="64" t="s">
        <v>571</v>
      </c>
      <c r="E365" s="137" t="s">
        <v>574</v>
      </c>
      <c r="F365" s="137" t="s">
        <v>575</v>
      </c>
      <c r="G365" s="137" t="s">
        <v>588</v>
      </c>
      <c r="H365" s="137" t="s">
        <v>589</v>
      </c>
      <c r="I365" s="137" t="s">
        <v>597</v>
      </c>
      <c r="J365" s="137" t="s">
        <v>598</v>
      </c>
      <c r="K365" s="137" t="s">
        <v>621</v>
      </c>
      <c r="L365" s="137" t="s">
        <v>620</v>
      </c>
      <c r="M365" s="137" t="s">
        <v>664</v>
      </c>
      <c r="N365" s="137" t="s">
        <v>663</v>
      </c>
      <c r="O365" s="273" t="s">
        <v>674</v>
      </c>
      <c r="P365" s="319" t="s">
        <v>675</v>
      </c>
    </row>
    <row r="366" spans="1:16" ht="12.75" x14ac:dyDescent="0.2">
      <c r="A366" s="5"/>
      <c r="B366" s="147" t="s">
        <v>162</v>
      </c>
      <c r="C366" s="82" t="s">
        <v>163</v>
      </c>
      <c r="D366" s="119">
        <f>D367+D369+D371</f>
        <v>214000</v>
      </c>
      <c r="E366" s="83">
        <f t="shared" ref="E366:G366" si="250">E367+E369+E371</f>
        <v>54500</v>
      </c>
      <c r="F366" s="83">
        <f>D366+E366</f>
        <v>268500</v>
      </c>
      <c r="G366" s="83">
        <f t="shared" si="250"/>
        <v>0</v>
      </c>
      <c r="H366" s="109">
        <f>F366+G366</f>
        <v>268500</v>
      </c>
      <c r="I366" s="83">
        <f t="shared" ref="I366:K366" si="251">I367+I369+I371</f>
        <v>0</v>
      </c>
      <c r="J366" s="109">
        <f>H366+I366</f>
        <v>268500</v>
      </c>
      <c r="K366" s="83">
        <f t="shared" si="251"/>
        <v>-50000</v>
      </c>
      <c r="L366" s="109">
        <f>J366+K366</f>
        <v>218500</v>
      </c>
      <c r="M366" s="83">
        <f t="shared" ref="M366" si="252">M367+M369+M371</f>
        <v>0</v>
      </c>
      <c r="N366" s="109">
        <f>L366+M366</f>
        <v>218500</v>
      </c>
      <c r="O366" s="52">
        <f>O367+O369+O371</f>
        <v>179580</v>
      </c>
      <c r="P366" s="301">
        <f>O366/N366*100</f>
        <v>82.187643020594976</v>
      </c>
    </row>
    <row r="367" spans="1:16" ht="12.75" x14ac:dyDescent="0.2">
      <c r="A367" s="3">
        <v>41</v>
      </c>
      <c r="B367" s="151">
        <v>632</v>
      </c>
      <c r="C367" s="3" t="s">
        <v>164</v>
      </c>
      <c r="D367" s="77">
        <f t="shared" ref="D367" si="253">SUM(D368:D368)</f>
        <v>200000</v>
      </c>
      <c r="E367" s="78">
        <f>SUM(E368)</f>
        <v>50000</v>
      </c>
      <c r="F367" s="90">
        <f t="shared" ref="F367:F372" si="254">D367+E367</f>
        <v>250000</v>
      </c>
      <c r="G367" s="78">
        <f>SUM(G368)</f>
        <v>0</v>
      </c>
      <c r="H367" s="46">
        <f t="shared" ref="H367:H372" si="255">F367+G367</f>
        <v>250000</v>
      </c>
      <c r="I367" s="78">
        <f>SUM(I368)</f>
        <v>0</v>
      </c>
      <c r="J367" s="43">
        <f t="shared" ref="J367:J372" si="256">H367+I367</f>
        <v>250000</v>
      </c>
      <c r="K367" s="84">
        <v>-50000</v>
      </c>
      <c r="L367" s="43">
        <f t="shared" ref="L367:L372" si="257">J367+K367</f>
        <v>200000</v>
      </c>
      <c r="M367" s="84">
        <v>0</v>
      </c>
      <c r="N367" s="43">
        <f t="shared" ref="N367:N372" si="258">L367+M367</f>
        <v>200000</v>
      </c>
      <c r="O367" s="44">
        <f>SUM(O368)</f>
        <v>177686</v>
      </c>
      <c r="P367" s="300">
        <f t="shared" ref="P367:P372" si="259">O367/N367*100</f>
        <v>88.843000000000004</v>
      </c>
    </row>
    <row r="368" spans="1:16" ht="12.75" x14ac:dyDescent="0.2">
      <c r="A368" s="4">
        <v>41</v>
      </c>
      <c r="B368" s="152">
        <v>632001</v>
      </c>
      <c r="C368" s="4" t="s">
        <v>165</v>
      </c>
      <c r="D368" s="80">
        <v>200000</v>
      </c>
      <c r="E368" s="79">
        <v>50000</v>
      </c>
      <c r="F368" s="105">
        <f t="shared" si="254"/>
        <v>250000</v>
      </c>
      <c r="G368" s="79">
        <v>0</v>
      </c>
      <c r="H368" s="43">
        <f t="shared" si="255"/>
        <v>250000</v>
      </c>
      <c r="I368" s="79">
        <v>0</v>
      </c>
      <c r="J368" s="43">
        <f t="shared" si="256"/>
        <v>250000</v>
      </c>
      <c r="K368" s="79">
        <v>0</v>
      </c>
      <c r="L368" s="43">
        <f t="shared" si="257"/>
        <v>250000</v>
      </c>
      <c r="M368" s="79">
        <v>0</v>
      </c>
      <c r="N368" s="43">
        <f t="shared" si="258"/>
        <v>250000</v>
      </c>
      <c r="O368" s="44">
        <v>177686</v>
      </c>
      <c r="P368" s="300">
        <f t="shared" si="259"/>
        <v>71.074399999999997</v>
      </c>
    </row>
    <row r="369" spans="1:16" ht="12.75" x14ac:dyDescent="0.2">
      <c r="A369" s="3">
        <v>41</v>
      </c>
      <c r="B369" s="151">
        <v>635</v>
      </c>
      <c r="C369" s="3" t="s">
        <v>166</v>
      </c>
      <c r="D369" s="77">
        <f t="shared" ref="D369:M369" si="260">SUM(D370)</f>
        <v>5000</v>
      </c>
      <c r="E369" s="76">
        <f t="shared" si="260"/>
        <v>0</v>
      </c>
      <c r="F369" s="90">
        <f t="shared" si="254"/>
        <v>5000</v>
      </c>
      <c r="G369" s="76">
        <f t="shared" si="260"/>
        <v>0</v>
      </c>
      <c r="H369" s="43">
        <f t="shared" si="255"/>
        <v>5000</v>
      </c>
      <c r="I369" s="76">
        <f t="shared" si="260"/>
        <v>0</v>
      </c>
      <c r="J369" s="43">
        <f t="shared" si="256"/>
        <v>5000</v>
      </c>
      <c r="K369" s="76">
        <f t="shared" si="260"/>
        <v>0</v>
      </c>
      <c r="L369" s="43">
        <f t="shared" si="257"/>
        <v>5000</v>
      </c>
      <c r="M369" s="76">
        <f t="shared" si="260"/>
        <v>0</v>
      </c>
      <c r="N369" s="43">
        <f t="shared" si="258"/>
        <v>5000</v>
      </c>
      <c r="O369" s="44">
        <f>SUM(O370)</f>
        <v>1894</v>
      </c>
      <c r="P369" s="300">
        <f t="shared" si="259"/>
        <v>37.880000000000003</v>
      </c>
    </row>
    <row r="370" spans="1:16" ht="12.75" x14ac:dyDescent="0.2">
      <c r="A370" s="4">
        <v>41</v>
      </c>
      <c r="B370" s="152">
        <v>635006</v>
      </c>
      <c r="C370" s="4" t="s">
        <v>83</v>
      </c>
      <c r="D370" s="80">
        <v>5000</v>
      </c>
      <c r="E370" s="79">
        <v>0</v>
      </c>
      <c r="F370" s="105">
        <f t="shared" si="254"/>
        <v>5000</v>
      </c>
      <c r="G370" s="79">
        <v>0</v>
      </c>
      <c r="H370" s="43">
        <f t="shared" si="255"/>
        <v>5000</v>
      </c>
      <c r="I370" s="79">
        <v>0</v>
      </c>
      <c r="J370" s="43">
        <f t="shared" si="256"/>
        <v>5000</v>
      </c>
      <c r="K370" s="79">
        <v>0</v>
      </c>
      <c r="L370" s="43">
        <f t="shared" si="257"/>
        <v>5000</v>
      </c>
      <c r="M370" s="79">
        <v>0</v>
      </c>
      <c r="N370" s="43">
        <f t="shared" si="258"/>
        <v>5000</v>
      </c>
      <c r="O370" s="44">
        <v>1894</v>
      </c>
      <c r="P370" s="300">
        <f t="shared" si="259"/>
        <v>37.880000000000003</v>
      </c>
    </row>
    <row r="371" spans="1:16" ht="12.75" x14ac:dyDescent="0.2">
      <c r="A371" s="3">
        <v>41</v>
      </c>
      <c r="B371" s="151">
        <v>637</v>
      </c>
      <c r="C371" s="3" t="s">
        <v>182</v>
      </c>
      <c r="D371" s="121">
        <f t="shared" ref="D371:M371" si="261">SUM(D372)</f>
        <v>9000</v>
      </c>
      <c r="E371" s="95">
        <f t="shared" si="261"/>
        <v>4500</v>
      </c>
      <c r="F371" s="90">
        <f t="shared" si="254"/>
        <v>13500</v>
      </c>
      <c r="G371" s="95">
        <f t="shared" si="261"/>
        <v>0</v>
      </c>
      <c r="H371" s="46">
        <f t="shared" si="255"/>
        <v>13500</v>
      </c>
      <c r="I371" s="95">
        <f t="shared" si="261"/>
        <v>0</v>
      </c>
      <c r="J371" s="46">
        <f t="shared" si="256"/>
        <v>13500</v>
      </c>
      <c r="K371" s="95">
        <f t="shared" si="261"/>
        <v>0</v>
      </c>
      <c r="L371" s="46">
        <f t="shared" si="257"/>
        <v>13500</v>
      </c>
      <c r="M371" s="95">
        <f t="shared" si="261"/>
        <v>0</v>
      </c>
      <c r="N371" s="46">
        <f t="shared" si="258"/>
        <v>13500</v>
      </c>
      <c r="O371" s="49">
        <f>SUM(O372)</f>
        <v>0</v>
      </c>
      <c r="P371" s="315">
        <f t="shared" si="259"/>
        <v>0</v>
      </c>
    </row>
    <row r="372" spans="1:16" ht="12.75" x14ac:dyDescent="0.2">
      <c r="A372" s="4">
        <v>41</v>
      </c>
      <c r="B372" s="152">
        <v>637004</v>
      </c>
      <c r="C372" s="4" t="s">
        <v>424</v>
      </c>
      <c r="D372" s="80">
        <v>9000</v>
      </c>
      <c r="E372" s="79">
        <v>4500</v>
      </c>
      <c r="F372" s="105">
        <f t="shared" si="254"/>
        <v>13500</v>
      </c>
      <c r="G372" s="79">
        <v>0</v>
      </c>
      <c r="H372" s="43">
        <f t="shared" si="255"/>
        <v>13500</v>
      </c>
      <c r="I372" s="79">
        <v>0</v>
      </c>
      <c r="J372" s="43">
        <f t="shared" si="256"/>
        <v>13500</v>
      </c>
      <c r="K372" s="79">
        <v>0</v>
      </c>
      <c r="L372" s="43">
        <f t="shared" si="257"/>
        <v>13500</v>
      </c>
      <c r="M372" s="79">
        <v>0</v>
      </c>
      <c r="N372" s="43">
        <f t="shared" si="258"/>
        <v>13500</v>
      </c>
      <c r="O372" s="44">
        <v>0</v>
      </c>
      <c r="P372" s="300">
        <f t="shared" si="259"/>
        <v>0</v>
      </c>
    </row>
    <row r="373" spans="1:16" ht="13.5" thickBot="1" x14ac:dyDescent="0.25">
      <c r="A373" s="6"/>
      <c r="B373" s="149"/>
      <c r="C373" s="6"/>
      <c r="D373" s="51"/>
      <c r="E373" s="51"/>
      <c r="F373" s="51"/>
      <c r="J373" s="211"/>
    </row>
    <row r="374" spans="1:16" s="143" customFormat="1" ht="30" customHeight="1" x14ac:dyDescent="0.2">
      <c r="A374" s="142"/>
      <c r="B374" s="335" t="s">
        <v>43</v>
      </c>
      <c r="C374" s="335"/>
      <c r="D374" s="64" t="s">
        <v>571</v>
      </c>
      <c r="E374" s="137" t="s">
        <v>574</v>
      </c>
      <c r="F374" s="137" t="s">
        <v>575</v>
      </c>
      <c r="G374" s="137" t="s">
        <v>588</v>
      </c>
      <c r="H374" s="137" t="s">
        <v>589</v>
      </c>
      <c r="I374" s="137" t="s">
        <v>597</v>
      </c>
      <c r="J374" s="137" t="s">
        <v>598</v>
      </c>
      <c r="K374" s="137" t="s">
        <v>621</v>
      </c>
      <c r="L374" s="137" t="s">
        <v>620</v>
      </c>
      <c r="M374" s="137" t="s">
        <v>664</v>
      </c>
      <c r="N374" s="137" t="s">
        <v>663</v>
      </c>
      <c r="O374" s="273" t="s">
        <v>674</v>
      </c>
      <c r="P374" s="319" t="s">
        <v>675</v>
      </c>
    </row>
    <row r="375" spans="1:16" ht="22.5" x14ac:dyDescent="0.2">
      <c r="A375" s="10"/>
      <c r="B375" s="150" t="s">
        <v>167</v>
      </c>
      <c r="C375" s="91" t="s">
        <v>298</v>
      </c>
      <c r="D375" s="83">
        <f t="shared" ref="D375:E375" si="262">D376+D379+D381</f>
        <v>2166</v>
      </c>
      <c r="E375" s="83">
        <f t="shared" si="262"/>
        <v>0</v>
      </c>
      <c r="F375" s="83">
        <f>D375+E375</f>
        <v>2166</v>
      </c>
      <c r="G375" s="83">
        <f t="shared" ref="G375:I375" si="263">G376+G379+G381</f>
        <v>0</v>
      </c>
      <c r="H375" s="109">
        <f>F375+G375</f>
        <v>2166</v>
      </c>
      <c r="I375" s="83">
        <f t="shared" si="263"/>
        <v>0</v>
      </c>
      <c r="J375" s="109">
        <f>H375+I375</f>
        <v>2166</v>
      </c>
      <c r="K375" s="83">
        <f t="shared" ref="K375:M375" si="264">K376+K379+K381</f>
        <v>0</v>
      </c>
      <c r="L375" s="109">
        <f>J375+K375</f>
        <v>2166</v>
      </c>
      <c r="M375" s="83">
        <f t="shared" si="264"/>
        <v>0</v>
      </c>
      <c r="N375" s="109">
        <f>L375+M375</f>
        <v>2166</v>
      </c>
      <c r="O375" s="52">
        <f>O376+O379+O381</f>
        <v>1450</v>
      </c>
      <c r="P375" s="301">
        <f>O375/N375*100</f>
        <v>66.943674976915986</v>
      </c>
    </row>
    <row r="376" spans="1:16" ht="12.75" x14ac:dyDescent="0.2">
      <c r="A376" s="3">
        <v>41</v>
      </c>
      <c r="B376" s="151">
        <v>632</v>
      </c>
      <c r="C376" s="3" t="s">
        <v>168</v>
      </c>
      <c r="D376" s="76">
        <f t="shared" ref="D376:E376" si="265">SUM(D377:D378)</f>
        <v>1500</v>
      </c>
      <c r="E376" s="76">
        <f t="shared" si="265"/>
        <v>0</v>
      </c>
      <c r="F376" s="90">
        <f t="shared" ref="F376:F382" si="266">D376+E376</f>
        <v>1500</v>
      </c>
      <c r="G376" s="76">
        <f t="shared" ref="G376:I376" si="267">SUM(G377:G378)</f>
        <v>0</v>
      </c>
      <c r="H376" s="46">
        <f t="shared" ref="H376:H382" si="268">F376+G376</f>
        <v>1500</v>
      </c>
      <c r="I376" s="76">
        <f t="shared" si="267"/>
        <v>0</v>
      </c>
      <c r="J376" s="46">
        <f t="shared" ref="J376:J382" si="269">H376+I376</f>
        <v>1500</v>
      </c>
      <c r="K376" s="76">
        <f t="shared" ref="K376:M376" si="270">SUM(K377:K378)</f>
        <v>0</v>
      </c>
      <c r="L376" s="46">
        <f t="shared" ref="L376:L382" si="271">J376+K376</f>
        <v>1500</v>
      </c>
      <c r="M376" s="76">
        <f t="shared" si="270"/>
        <v>0</v>
      </c>
      <c r="N376" s="46">
        <f t="shared" ref="N376:N382" si="272">L376+M376</f>
        <v>1500</v>
      </c>
      <c r="O376" s="49">
        <f>SUM(O377:O378)</f>
        <v>1450</v>
      </c>
      <c r="P376" s="315">
        <f t="shared" ref="P376:P382" si="273">O376/N376*100</f>
        <v>96.666666666666671</v>
      </c>
    </row>
    <row r="377" spans="1:16" ht="12.75" x14ac:dyDescent="0.2">
      <c r="A377" s="4">
        <v>41</v>
      </c>
      <c r="B377" s="152">
        <v>632001</v>
      </c>
      <c r="C377" s="4" t="s">
        <v>168</v>
      </c>
      <c r="D377" s="80">
        <v>0</v>
      </c>
      <c r="E377" s="79">
        <v>0</v>
      </c>
      <c r="F377" s="90">
        <f t="shared" si="266"/>
        <v>0</v>
      </c>
      <c r="G377" s="79">
        <v>0</v>
      </c>
      <c r="H377" s="43">
        <f t="shared" si="268"/>
        <v>0</v>
      </c>
      <c r="I377" s="79">
        <v>0</v>
      </c>
      <c r="J377" s="43">
        <f t="shared" si="269"/>
        <v>0</v>
      </c>
      <c r="K377" s="79">
        <v>0</v>
      </c>
      <c r="L377" s="43">
        <f t="shared" si="271"/>
        <v>0</v>
      </c>
      <c r="M377" s="79">
        <v>0</v>
      </c>
      <c r="N377" s="43">
        <f t="shared" si="272"/>
        <v>0</v>
      </c>
      <c r="O377" s="44">
        <v>0</v>
      </c>
      <c r="P377" s="300">
        <v>0</v>
      </c>
    </row>
    <row r="378" spans="1:16" ht="12.75" x14ac:dyDescent="0.2">
      <c r="A378" s="4">
        <v>41</v>
      </c>
      <c r="B378" s="152">
        <v>632002</v>
      </c>
      <c r="C378" s="4" t="s">
        <v>65</v>
      </c>
      <c r="D378" s="80">
        <v>1500</v>
      </c>
      <c r="E378" s="79">
        <v>0</v>
      </c>
      <c r="F378" s="105">
        <f t="shared" si="266"/>
        <v>1500</v>
      </c>
      <c r="G378" s="79">
        <v>0</v>
      </c>
      <c r="H378" s="43">
        <f t="shared" si="268"/>
        <v>1500</v>
      </c>
      <c r="I378" s="79">
        <v>0</v>
      </c>
      <c r="J378" s="43">
        <f t="shared" si="269"/>
        <v>1500</v>
      </c>
      <c r="K378" s="79">
        <v>0</v>
      </c>
      <c r="L378" s="43">
        <f t="shared" si="271"/>
        <v>1500</v>
      </c>
      <c r="M378" s="79">
        <v>0</v>
      </c>
      <c r="N378" s="43">
        <f t="shared" si="272"/>
        <v>1500</v>
      </c>
      <c r="O378" s="44">
        <v>1450</v>
      </c>
      <c r="P378" s="300">
        <f t="shared" si="273"/>
        <v>96.666666666666671</v>
      </c>
    </row>
    <row r="379" spans="1:16" ht="12.75" x14ac:dyDescent="0.2">
      <c r="A379" s="3">
        <v>41</v>
      </c>
      <c r="B379" s="151">
        <v>635</v>
      </c>
      <c r="C379" s="3" t="s">
        <v>102</v>
      </c>
      <c r="D379" s="77">
        <f t="shared" ref="D379:M379" si="274">SUM(D380)</f>
        <v>500</v>
      </c>
      <c r="E379" s="76">
        <f t="shared" si="274"/>
        <v>0</v>
      </c>
      <c r="F379" s="90">
        <f t="shared" si="266"/>
        <v>500</v>
      </c>
      <c r="G379" s="76">
        <f t="shared" si="274"/>
        <v>0</v>
      </c>
      <c r="H379" s="46">
        <f t="shared" si="268"/>
        <v>500</v>
      </c>
      <c r="I379" s="76">
        <f t="shared" si="274"/>
        <v>0</v>
      </c>
      <c r="J379" s="46">
        <f t="shared" si="269"/>
        <v>500</v>
      </c>
      <c r="K379" s="76">
        <f t="shared" si="274"/>
        <v>0</v>
      </c>
      <c r="L379" s="46">
        <f t="shared" si="271"/>
        <v>500</v>
      </c>
      <c r="M379" s="76">
        <f t="shared" si="274"/>
        <v>0</v>
      </c>
      <c r="N379" s="46">
        <f t="shared" si="272"/>
        <v>500</v>
      </c>
      <c r="O379" s="49">
        <f>SUM(O380)</f>
        <v>0</v>
      </c>
      <c r="P379" s="315">
        <f t="shared" si="273"/>
        <v>0</v>
      </c>
    </row>
    <row r="380" spans="1:16" ht="12.75" x14ac:dyDescent="0.2">
      <c r="A380" s="4">
        <v>41</v>
      </c>
      <c r="B380" s="152">
        <v>635006</v>
      </c>
      <c r="C380" s="4" t="s">
        <v>169</v>
      </c>
      <c r="D380" s="80">
        <v>500</v>
      </c>
      <c r="E380" s="79">
        <v>0</v>
      </c>
      <c r="F380" s="105">
        <f t="shared" si="266"/>
        <v>500</v>
      </c>
      <c r="G380" s="79">
        <v>0</v>
      </c>
      <c r="H380" s="43">
        <f t="shared" si="268"/>
        <v>500</v>
      </c>
      <c r="I380" s="79">
        <v>0</v>
      </c>
      <c r="J380" s="43">
        <f t="shared" si="269"/>
        <v>500</v>
      </c>
      <c r="K380" s="79">
        <v>0</v>
      </c>
      <c r="L380" s="43">
        <f t="shared" si="271"/>
        <v>500</v>
      </c>
      <c r="M380" s="79">
        <v>0</v>
      </c>
      <c r="N380" s="43">
        <f t="shared" si="272"/>
        <v>500</v>
      </c>
      <c r="O380" s="44">
        <v>0</v>
      </c>
      <c r="P380" s="300">
        <f t="shared" si="273"/>
        <v>0</v>
      </c>
    </row>
    <row r="381" spans="1:16" ht="12.75" x14ac:dyDescent="0.2">
      <c r="A381" s="3">
        <v>41</v>
      </c>
      <c r="B381" s="151">
        <v>637</v>
      </c>
      <c r="C381" s="3" t="s">
        <v>84</v>
      </c>
      <c r="D381" s="77">
        <f t="shared" ref="D381:M381" si="275">SUM(D382)</f>
        <v>166</v>
      </c>
      <c r="E381" s="78">
        <f t="shared" si="275"/>
        <v>0</v>
      </c>
      <c r="F381" s="90">
        <f t="shared" si="266"/>
        <v>166</v>
      </c>
      <c r="G381" s="78">
        <f t="shared" si="275"/>
        <v>0</v>
      </c>
      <c r="H381" s="46">
        <f t="shared" si="268"/>
        <v>166</v>
      </c>
      <c r="I381" s="78">
        <f t="shared" si="275"/>
        <v>0</v>
      </c>
      <c r="J381" s="46">
        <f t="shared" si="269"/>
        <v>166</v>
      </c>
      <c r="K381" s="78">
        <f t="shared" si="275"/>
        <v>0</v>
      </c>
      <c r="L381" s="46">
        <f t="shared" si="271"/>
        <v>166</v>
      </c>
      <c r="M381" s="78">
        <f t="shared" si="275"/>
        <v>0</v>
      </c>
      <c r="N381" s="46">
        <f t="shared" si="272"/>
        <v>166</v>
      </c>
      <c r="O381" s="49">
        <f>SUM(O382)</f>
        <v>0</v>
      </c>
      <c r="P381" s="315">
        <f t="shared" si="273"/>
        <v>0</v>
      </c>
    </row>
    <row r="382" spans="1:16" ht="12.75" x14ac:dyDescent="0.2">
      <c r="A382" s="4">
        <v>41</v>
      </c>
      <c r="B382" s="152">
        <v>637004</v>
      </c>
      <c r="C382" s="4" t="s">
        <v>119</v>
      </c>
      <c r="D382" s="80">
        <v>166</v>
      </c>
      <c r="E382" s="84">
        <v>0</v>
      </c>
      <c r="F382" s="105">
        <f t="shared" si="266"/>
        <v>166</v>
      </c>
      <c r="G382" s="84">
        <v>0</v>
      </c>
      <c r="H382" s="43">
        <f t="shared" si="268"/>
        <v>166</v>
      </c>
      <c r="I382" s="84">
        <v>0</v>
      </c>
      <c r="J382" s="43">
        <f t="shared" si="269"/>
        <v>166</v>
      </c>
      <c r="K382" s="84">
        <v>0</v>
      </c>
      <c r="L382" s="43">
        <f t="shared" si="271"/>
        <v>166</v>
      </c>
      <c r="M382" s="84">
        <v>0</v>
      </c>
      <c r="N382" s="43">
        <f t="shared" si="272"/>
        <v>166</v>
      </c>
      <c r="O382" s="44">
        <v>0</v>
      </c>
      <c r="P382" s="300">
        <f t="shared" si="273"/>
        <v>0</v>
      </c>
    </row>
    <row r="383" spans="1:16" ht="13.5" thickBot="1" x14ac:dyDescent="0.25">
      <c r="A383" s="6"/>
      <c r="B383" s="149"/>
      <c r="C383" s="6"/>
      <c r="D383" s="51"/>
      <c r="E383" s="51"/>
      <c r="F383" s="51"/>
      <c r="N383" s="211"/>
    </row>
    <row r="384" spans="1:16" s="143" customFormat="1" ht="30" customHeight="1" x14ac:dyDescent="0.2">
      <c r="A384" s="142"/>
      <c r="B384" s="335" t="s">
        <v>43</v>
      </c>
      <c r="C384" s="335"/>
      <c r="D384" s="64" t="s">
        <v>571</v>
      </c>
      <c r="E384" s="137" t="s">
        <v>574</v>
      </c>
      <c r="F384" s="137" t="s">
        <v>575</v>
      </c>
      <c r="G384" s="137" t="s">
        <v>588</v>
      </c>
      <c r="H384" s="137" t="s">
        <v>589</v>
      </c>
      <c r="I384" s="137" t="s">
        <v>597</v>
      </c>
      <c r="J384" s="137" t="s">
        <v>598</v>
      </c>
      <c r="K384" s="137" t="s">
        <v>621</v>
      </c>
      <c r="L384" s="137" t="s">
        <v>620</v>
      </c>
      <c r="M384" s="137" t="s">
        <v>664</v>
      </c>
      <c r="N384" s="137" t="s">
        <v>663</v>
      </c>
      <c r="O384" s="273" t="s">
        <v>674</v>
      </c>
      <c r="P384" s="319" t="s">
        <v>675</v>
      </c>
    </row>
    <row r="385" spans="1:16" ht="12.75" x14ac:dyDescent="0.2">
      <c r="A385" s="5"/>
      <c r="B385" s="147" t="s">
        <v>170</v>
      </c>
      <c r="C385" s="82" t="s">
        <v>171</v>
      </c>
      <c r="D385" s="83">
        <f t="shared" ref="D385:E385" si="276">D386+D391+D399+D404+D408+D412+D415</f>
        <v>106403</v>
      </c>
      <c r="E385" s="83">
        <f t="shared" si="276"/>
        <v>0</v>
      </c>
      <c r="F385" s="83">
        <f>D385+E385</f>
        <v>106403</v>
      </c>
      <c r="G385" s="83">
        <f t="shared" ref="G385:I385" si="277">G386+G391+G399+G404+G408+G412+G415</f>
        <v>0</v>
      </c>
      <c r="H385" s="109">
        <f>F385+G385</f>
        <v>106403</v>
      </c>
      <c r="I385" s="83">
        <f t="shared" si="277"/>
        <v>10000</v>
      </c>
      <c r="J385" s="109">
        <f>H385+I385</f>
        <v>116403</v>
      </c>
      <c r="K385" s="83">
        <f t="shared" ref="K385:M385" si="278">K386+K391+K399+K404+K408+K412+K415</f>
        <v>-2000</v>
      </c>
      <c r="L385" s="109">
        <f>J385+K385</f>
        <v>114403</v>
      </c>
      <c r="M385" s="83">
        <f t="shared" si="278"/>
        <v>0</v>
      </c>
      <c r="N385" s="109">
        <f>L385+M385</f>
        <v>114403</v>
      </c>
      <c r="O385" s="52">
        <f>O386+O391+O399+O404+O408+O412+O415</f>
        <v>92532</v>
      </c>
      <c r="P385" s="301">
        <f>O385/N385*100</f>
        <v>80.882494340183385</v>
      </c>
    </row>
    <row r="386" spans="1:16" ht="12.75" x14ac:dyDescent="0.2">
      <c r="A386" s="3">
        <v>41</v>
      </c>
      <c r="B386" s="151">
        <v>610</v>
      </c>
      <c r="C386" s="3" t="s">
        <v>172</v>
      </c>
      <c r="D386" s="121">
        <f t="shared" ref="D386:E386" si="279">SUM(D387:D390)</f>
        <v>24048</v>
      </c>
      <c r="E386" s="95">
        <f t="shared" si="279"/>
        <v>0</v>
      </c>
      <c r="F386" s="90">
        <f>D386+E386</f>
        <v>24048</v>
      </c>
      <c r="G386" s="95">
        <f t="shared" ref="G386:I386" si="280">SUM(G387:G390)</f>
        <v>0</v>
      </c>
      <c r="H386" s="46">
        <f t="shared" ref="H386:H416" si="281">F386+G386</f>
        <v>24048</v>
      </c>
      <c r="I386" s="95">
        <f t="shared" si="280"/>
        <v>0</v>
      </c>
      <c r="J386" s="46">
        <f t="shared" ref="J386:J416" si="282">H386+I386</f>
        <v>24048</v>
      </c>
      <c r="K386" s="95">
        <f t="shared" ref="K386:M386" si="283">SUM(K387:K390)</f>
        <v>0</v>
      </c>
      <c r="L386" s="46">
        <f t="shared" ref="L386:L416" si="284">J386+K386</f>
        <v>24048</v>
      </c>
      <c r="M386" s="95">
        <f t="shared" si="283"/>
        <v>0</v>
      </c>
      <c r="N386" s="46">
        <f t="shared" ref="N386:N416" si="285">L386+M386</f>
        <v>24048</v>
      </c>
      <c r="O386" s="49">
        <f>SUM(O387:O390)</f>
        <v>14973</v>
      </c>
      <c r="P386" s="315">
        <f t="shared" ref="P386:P413" si="286">O386/N386*100</f>
        <v>62.262974051896201</v>
      </c>
    </row>
    <row r="387" spans="1:16" ht="12.75" x14ac:dyDescent="0.2">
      <c r="A387" s="4">
        <v>41</v>
      </c>
      <c r="B387" s="152">
        <v>611</v>
      </c>
      <c r="C387" s="4" t="s">
        <v>46</v>
      </c>
      <c r="D387" s="80">
        <v>24048</v>
      </c>
      <c r="E387" s="79">
        <v>0</v>
      </c>
      <c r="F387" s="105">
        <f t="shared" ref="F387:F416" si="287">D387+E387</f>
        <v>24048</v>
      </c>
      <c r="G387" s="79">
        <v>0</v>
      </c>
      <c r="H387" s="43">
        <f t="shared" si="281"/>
        <v>24048</v>
      </c>
      <c r="I387" s="79">
        <v>0</v>
      </c>
      <c r="J387" s="43">
        <f t="shared" si="282"/>
        <v>24048</v>
      </c>
      <c r="K387" s="79">
        <v>0</v>
      </c>
      <c r="L387" s="43">
        <f t="shared" si="284"/>
        <v>24048</v>
      </c>
      <c r="M387" s="79">
        <v>0</v>
      </c>
      <c r="N387" s="43">
        <f t="shared" si="285"/>
        <v>24048</v>
      </c>
      <c r="O387" s="44">
        <v>11246</v>
      </c>
      <c r="P387" s="300">
        <f t="shared" si="286"/>
        <v>46.764803725881571</v>
      </c>
    </row>
    <row r="388" spans="1:16" ht="12.75" x14ac:dyDescent="0.2">
      <c r="A388" s="4">
        <v>41</v>
      </c>
      <c r="B388" s="152">
        <v>612</v>
      </c>
      <c r="C388" s="4" t="s">
        <v>47</v>
      </c>
      <c r="D388" s="80"/>
      <c r="E388" s="79"/>
      <c r="F388" s="90">
        <f t="shared" si="287"/>
        <v>0</v>
      </c>
      <c r="G388" s="79"/>
      <c r="H388" s="43">
        <f t="shared" si="281"/>
        <v>0</v>
      </c>
      <c r="I388" s="79"/>
      <c r="J388" s="43">
        <f t="shared" si="282"/>
        <v>0</v>
      </c>
      <c r="K388" s="79"/>
      <c r="L388" s="43">
        <f t="shared" si="284"/>
        <v>0</v>
      </c>
      <c r="M388" s="79"/>
      <c r="N388" s="43">
        <f t="shared" si="285"/>
        <v>0</v>
      </c>
      <c r="O388" s="44">
        <v>567</v>
      </c>
      <c r="P388" s="48">
        <v>0</v>
      </c>
    </row>
    <row r="389" spans="1:16" ht="12.75" x14ac:dyDescent="0.2">
      <c r="A389" s="4">
        <v>41</v>
      </c>
      <c r="B389" s="152">
        <v>614</v>
      </c>
      <c r="C389" s="4" t="s">
        <v>49</v>
      </c>
      <c r="D389" s="80"/>
      <c r="E389" s="79"/>
      <c r="F389" s="90">
        <f t="shared" si="287"/>
        <v>0</v>
      </c>
      <c r="G389" s="79"/>
      <c r="H389" s="43">
        <f t="shared" si="281"/>
        <v>0</v>
      </c>
      <c r="I389" s="79"/>
      <c r="J389" s="43">
        <f t="shared" si="282"/>
        <v>0</v>
      </c>
      <c r="K389" s="79"/>
      <c r="L389" s="43">
        <f t="shared" si="284"/>
        <v>0</v>
      </c>
      <c r="M389" s="79"/>
      <c r="N389" s="43">
        <f t="shared" si="285"/>
        <v>0</v>
      </c>
      <c r="O389" s="44">
        <v>2174</v>
      </c>
      <c r="P389" s="48">
        <v>0</v>
      </c>
    </row>
    <row r="390" spans="1:16" ht="12.75" x14ac:dyDescent="0.2">
      <c r="A390" s="4">
        <v>41</v>
      </c>
      <c r="B390" s="152">
        <v>615</v>
      </c>
      <c r="C390" s="4" t="s">
        <v>50</v>
      </c>
      <c r="D390" s="80"/>
      <c r="E390" s="79"/>
      <c r="F390" s="90">
        <f t="shared" si="287"/>
        <v>0</v>
      </c>
      <c r="G390" s="79"/>
      <c r="H390" s="43">
        <f t="shared" si="281"/>
        <v>0</v>
      </c>
      <c r="I390" s="79"/>
      <c r="J390" s="43">
        <f t="shared" si="282"/>
        <v>0</v>
      </c>
      <c r="K390" s="79"/>
      <c r="L390" s="43">
        <f t="shared" si="284"/>
        <v>0</v>
      </c>
      <c r="M390" s="79"/>
      <c r="N390" s="43">
        <f t="shared" si="285"/>
        <v>0</v>
      </c>
      <c r="O390" s="44">
        <v>986</v>
      </c>
      <c r="P390" s="48">
        <v>0</v>
      </c>
    </row>
    <row r="391" spans="1:16" ht="12.75" x14ac:dyDescent="0.2">
      <c r="A391" s="3">
        <v>41</v>
      </c>
      <c r="B391" s="151">
        <v>620</v>
      </c>
      <c r="C391" s="3" t="s">
        <v>51</v>
      </c>
      <c r="D391" s="121">
        <f t="shared" ref="D391:E391" si="288">SUM(D392:D398)</f>
        <v>8405</v>
      </c>
      <c r="E391" s="95">
        <f t="shared" si="288"/>
        <v>0</v>
      </c>
      <c r="F391" s="90">
        <f t="shared" si="287"/>
        <v>8405</v>
      </c>
      <c r="G391" s="95">
        <f t="shared" ref="G391:I391" si="289">SUM(G392:G398)</f>
        <v>0</v>
      </c>
      <c r="H391" s="46">
        <f t="shared" si="281"/>
        <v>8405</v>
      </c>
      <c r="I391" s="95">
        <f t="shared" si="289"/>
        <v>0</v>
      </c>
      <c r="J391" s="46">
        <f t="shared" si="282"/>
        <v>8405</v>
      </c>
      <c r="K391" s="95">
        <f t="shared" ref="K391:M391" si="290">SUM(K392:K398)</f>
        <v>0</v>
      </c>
      <c r="L391" s="46">
        <f t="shared" si="284"/>
        <v>8405</v>
      </c>
      <c r="M391" s="95">
        <f t="shared" si="290"/>
        <v>0</v>
      </c>
      <c r="N391" s="46">
        <f t="shared" si="285"/>
        <v>8405</v>
      </c>
      <c r="O391" s="49">
        <f>SUM(O392:O398)</f>
        <v>4905</v>
      </c>
      <c r="P391" s="315">
        <f t="shared" si="286"/>
        <v>58.358120166567517</v>
      </c>
    </row>
    <row r="392" spans="1:16" ht="12.75" x14ac:dyDescent="0.2">
      <c r="A392" s="4">
        <v>41</v>
      </c>
      <c r="B392" s="152" t="s">
        <v>52</v>
      </c>
      <c r="C392" s="4" t="s">
        <v>53</v>
      </c>
      <c r="D392" s="80">
        <v>2405</v>
      </c>
      <c r="E392" s="79">
        <v>0</v>
      </c>
      <c r="F392" s="105">
        <f t="shared" si="287"/>
        <v>2405</v>
      </c>
      <c r="G392" s="79">
        <v>0</v>
      </c>
      <c r="H392" s="43">
        <f t="shared" si="281"/>
        <v>2405</v>
      </c>
      <c r="I392" s="79">
        <v>0</v>
      </c>
      <c r="J392" s="43">
        <f t="shared" si="282"/>
        <v>2405</v>
      </c>
      <c r="K392" s="79">
        <v>0</v>
      </c>
      <c r="L392" s="43">
        <f t="shared" si="284"/>
        <v>2405</v>
      </c>
      <c r="M392" s="79">
        <v>0</v>
      </c>
      <c r="N392" s="43">
        <f t="shared" si="285"/>
        <v>2405</v>
      </c>
      <c r="O392" s="44">
        <v>1405</v>
      </c>
      <c r="P392" s="300">
        <f t="shared" si="286"/>
        <v>58.419958419958419</v>
      </c>
    </row>
    <row r="393" spans="1:16" ht="12.75" x14ac:dyDescent="0.2">
      <c r="A393" s="4">
        <v>41</v>
      </c>
      <c r="B393" s="152">
        <v>625001</v>
      </c>
      <c r="C393" s="4" t="s">
        <v>116</v>
      </c>
      <c r="D393" s="80">
        <v>337</v>
      </c>
      <c r="E393" s="79">
        <v>0</v>
      </c>
      <c r="F393" s="105">
        <f t="shared" si="287"/>
        <v>337</v>
      </c>
      <c r="G393" s="79">
        <v>0</v>
      </c>
      <c r="H393" s="43">
        <f t="shared" si="281"/>
        <v>337</v>
      </c>
      <c r="I393" s="79">
        <v>0</v>
      </c>
      <c r="J393" s="43">
        <f t="shared" si="282"/>
        <v>337</v>
      </c>
      <c r="K393" s="79">
        <v>0</v>
      </c>
      <c r="L393" s="43">
        <f t="shared" si="284"/>
        <v>337</v>
      </c>
      <c r="M393" s="79">
        <v>0</v>
      </c>
      <c r="N393" s="43">
        <f t="shared" si="285"/>
        <v>337</v>
      </c>
      <c r="O393" s="44">
        <v>210</v>
      </c>
      <c r="P393" s="300">
        <f t="shared" si="286"/>
        <v>62.314540059347181</v>
      </c>
    </row>
    <row r="394" spans="1:16" ht="12.75" x14ac:dyDescent="0.2">
      <c r="A394" s="4">
        <v>41</v>
      </c>
      <c r="B394" s="152">
        <v>625002</v>
      </c>
      <c r="C394" s="4" t="s">
        <v>54</v>
      </c>
      <c r="D394" s="80">
        <v>3367</v>
      </c>
      <c r="E394" s="79">
        <v>0</v>
      </c>
      <c r="F394" s="105">
        <f t="shared" si="287"/>
        <v>3367</v>
      </c>
      <c r="G394" s="79">
        <v>0</v>
      </c>
      <c r="H394" s="43">
        <f t="shared" si="281"/>
        <v>3367</v>
      </c>
      <c r="I394" s="79">
        <v>0</v>
      </c>
      <c r="J394" s="43">
        <f t="shared" si="282"/>
        <v>3367</v>
      </c>
      <c r="K394" s="79">
        <v>0</v>
      </c>
      <c r="L394" s="43">
        <f t="shared" si="284"/>
        <v>3367</v>
      </c>
      <c r="M394" s="79">
        <v>0</v>
      </c>
      <c r="N394" s="43">
        <f t="shared" si="285"/>
        <v>3367</v>
      </c>
      <c r="O394" s="44">
        <v>2109</v>
      </c>
      <c r="P394" s="300">
        <f t="shared" si="286"/>
        <v>62.637362637362635</v>
      </c>
    </row>
    <row r="395" spans="1:16" ht="12.75" x14ac:dyDescent="0.2">
      <c r="A395" s="4">
        <v>41</v>
      </c>
      <c r="B395" s="152">
        <v>625003</v>
      </c>
      <c r="C395" s="4" t="s">
        <v>55</v>
      </c>
      <c r="D395" s="80">
        <v>192</v>
      </c>
      <c r="E395" s="79">
        <v>0</v>
      </c>
      <c r="F395" s="105">
        <f t="shared" si="287"/>
        <v>192</v>
      </c>
      <c r="G395" s="79">
        <v>0</v>
      </c>
      <c r="H395" s="43">
        <f t="shared" si="281"/>
        <v>192</v>
      </c>
      <c r="I395" s="79">
        <v>0</v>
      </c>
      <c r="J395" s="43">
        <f t="shared" si="282"/>
        <v>192</v>
      </c>
      <c r="K395" s="79">
        <v>0</v>
      </c>
      <c r="L395" s="43">
        <f t="shared" si="284"/>
        <v>192</v>
      </c>
      <c r="M395" s="79">
        <v>0</v>
      </c>
      <c r="N395" s="43">
        <f t="shared" si="285"/>
        <v>192</v>
      </c>
      <c r="O395" s="44">
        <v>126</v>
      </c>
      <c r="P395" s="300">
        <f t="shared" si="286"/>
        <v>65.625</v>
      </c>
    </row>
    <row r="396" spans="1:16" ht="12.75" x14ac:dyDescent="0.2">
      <c r="A396" s="4">
        <v>41</v>
      </c>
      <c r="B396" s="152">
        <v>625004</v>
      </c>
      <c r="C396" s="4" t="s">
        <v>56</v>
      </c>
      <c r="D396" s="80">
        <v>722</v>
      </c>
      <c r="E396" s="79">
        <v>0</v>
      </c>
      <c r="F396" s="105">
        <f t="shared" si="287"/>
        <v>722</v>
      </c>
      <c r="G396" s="79">
        <v>0</v>
      </c>
      <c r="H396" s="43">
        <f t="shared" si="281"/>
        <v>722</v>
      </c>
      <c r="I396" s="79">
        <v>0</v>
      </c>
      <c r="J396" s="43">
        <f t="shared" si="282"/>
        <v>722</v>
      </c>
      <c r="K396" s="79">
        <v>0</v>
      </c>
      <c r="L396" s="43">
        <f t="shared" si="284"/>
        <v>722</v>
      </c>
      <c r="M396" s="79">
        <v>0</v>
      </c>
      <c r="N396" s="43">
        <f t="shared" si="285"/>
        <v>722</v>
      </c>
      <c r="O396" s="44">
        <v>230</v>
      </c>
      <c r="P396" s="300">
        <f t="shared" si="286"/>
        <v>31.855955678670362</v>
      </c>
    </row>
    <row r="397" spans="1:16" ht="12.75" x14ac:dyDescent="0.2">
      <c r="A397" s="4">
        <v>41</v>
      </c>
      <c r="B397" s="152">
        <v>625005</v>
      </c>
      <c r="C397" s="4" t="s">
        <v>57</v>
      </c>
      <c r="D397" s="80">
        <v>240</v>
      </c>
      <c r="E397" s="79">
        <v>0</v>
      </c>
      <c r="F397" s="105">
        <f t="shared" si="287"/>
        <v>240</v>
      </c>
      <c r="G397" s="79">
        <v>0</v>
      </c>
      <c r="H397" s="43">
        <f t="shared" si="281"/>
        <v>240</v>
      </c>
      <c r="I397" s="79">
        <v>0</v>
      </c>
      <c r="J397" s="43">
        <f t="shared" si="282"/>
        <v>240</v>
      </c>
      <c r="K397" s="79">
        <v>0</v>
      </c>
      <c r="L397" s="43">
        <f t="shared" si="284"/>
        <v>240</v>
      </c>
      <c r="M397" s="79">
        <v>0</v>
      </c>
      <c r="N397" s="43">
        <f t="shared" si="285"/>
        <v>240</v>
      </c>
      <c r="O397" s="44">
        <v>110</v>
      </c>
      <c r="P397" s="300">
        <f t="shared" si="286"/>
        <v>45.833333333333329</v>
      </c>
    </row>
    <row r="398" spans="1:16" ht="12.75" x14ac:dyDescent="0.2">
      <c r="A398" s="4">
        <v>41</v>
      </c>
      <c r="B398" s="152">
        <v>625007</v>
      </c>
      <c r="C398" s="4" t="s">
        <v>98</v>
      </c>
      <c r="D398" s="80">
        <v>1142</v>
      </c>
      <c r="E398" s="79">
        <v>0</v>
      </c>
      <c r="F398" s="90">
        <f t="shared" si="287"/>
        <v>1142</v>
      </c>
      <c r="G398" s="79">
        <v>0</v>
      </c>
      <c r="H398" s="43">
        <f t="shared" si="281"/>
        <v>1142</v>
      </c>
      <c r="I398" s="79">
        <v>0</v>
      </c>
      <c r="J398" s="43">
        <f t="shared" si="282"/>
        <v>1142</v>
      </c>
      <c r="K398" s="79">
        <v>0</v>
      </c>
      <c r="L398" s="43">
        <f t="shared" si="284"/>
        <v>1142</v>
      </c>
      <c r="M398" s="76">
        <v>0</v>
      </c>
      <c r="N398" s="43">
        <f t="shared" si="285"/>
        <v>1142</v>
      </c>
      <c r="O398" s="44">
        <v>715</v>
      </c>
      <c r="P398" s="300">
        <f t="shared" si="286"/>
        <v>62.609457092819611</v>
      </c>
    </row>
    <row r="399" spans="1:16" ht="15" customHeight="1" x14ac:dyDescent="0.2">
      <c r="A399" s="3">
        <v>41</v>
      </c>
      <c r="B399" s="151">
        <v>632</v>
      </c>
      <c r="C399" s="3" t="s">
        <v>62</v>
      </c>
      <c r="D399" s="121">
        <f t="shared" ref="D399:E399" si="291">SUM(D400:D403)</f>
        <v>33700</v>
      </c>
      <c r="E399" s="95">
        <f t="shared" si="291"/>
        <v>0</v>
      </c>
      <c r="F399" s="90">
        <f t="shared" si="287"/>
        <v>33700</v>
      </c>
      <c r="G399" s="95">
        <f t="shared" ref="G399:I399" si="292">SUM(G400:G403)</f>
        <v>0</v>
      </c>
      <c r="H399" s="46">
        <f t="shared" si="281"/>
        <v>33700</v>
      </c>
      <c r="I399" s="95">
        <f t="shared" si="292"/>
        <v>10000</v>
      </c>
      <c r="J399" s="46">
        <f t="shared" si="282"/>
        <v>43700</v>
      </c>
      <c r="K399" s="95">
        <f t="shared" ref="K399:M399" si="293">SUM(K400:K403)</f>
        <v>10000</v>
      </c>
      <c r="L399" s="46">
        <f t="shared" si="284"/>
        <v>53700</v>
      </c>
      <c r="M399" s="95">
        <f t="shared" si="293"/>
        <v>0</v>
      </c>
      <c r="N399" s="46">
        <f t="shared" si="285"/>
        <v>53700</v>
      </c>
      <c r="O399" s="49">
        <f>SUM(O400:O403)</f>
        <v>64605</v>
      </c>
      <c r="P399" s="315">
        <f t="shared" si="286"/>
        <v>120.3072625698324</v>
      </c>
    </row>
    <row r="400" spans="1:16" ht="12.75" x14ac:dyDescent="0.2">
      <c r="A400" s="4">
        <v>41</v>
      </c>
      <c r="B400" s="152">
        <v>632001</v>
      </c>
      <c r="C400" s="4" t="s">
        <v>173</v>
      </c>
      <c r="D400" s="80">
        <v>5000</v>
      </c>
      <c r="E400" s="79">
        <v>0</v>
      </c>
      <c r="F400" s="105">
        <f t="shared" si="287"/>
        <v>5000</v>
      </c>
      <c r="G400" s="79">
        <v>0</v>
      </c>
      <c r="H400" s="43">
        <f t="shared" si="281"/>
        <v>5000</v>
      </c>
      <c r="I400" s="79">
        <v>0</v>
      </c>
      <c r="J400" s="43">
        <f t="shared" si="282"/>
        <v>5000</v>
      </c>
      <c r="K400" s="79">
        <v>2000</v>
      </c>
      <c r="L400" s="43">
        <f t="shared" si="284"/>
        <v>7000</v>
      </c>
      <c r="M400" s="79">
        <v>0</v>
      </c>
      <c r="N400" s="43">
        <f t="shared" si="285"/>
        <v>7000</v>
      </c>
      <c r="O400" s="44">
        <v>9665</v>
      </c>
      <c r="P400" s="300">
        <f t="shared" si="286"/>
        <v>138.07142857142858</v>
      </c>
    </row>
    <row r="401" spans="1:16" ht="12.75" x14ac:dyDescent="0.2">
      <c r="A401" s="4">
        <v>41</v>
      </c>
      <c r="B401" s="152">
        <v>632001</v>
      </c>
      <c r="C401" s="4" t="s">
        <v>174</v>
      </c>
      <c r="D401" s="80">
        <v>1000</v>
      </c>
      <c r="E401" s="79">
        <v>0</v>
      </c>
      <c r="F401" s="105">
        <f t="shared" si="287"/>
        <v>1000</v>
      </c>
      <c r="G401" s="79">
        <v>0</v>
      </c>
      <c r="H401" s="43">
        <f t="shared" si="281"/>
        <v>1000</v>
      </c>
      <c r="I401" s="79">
        <v>0</v>
      </c>
      <c r="J401" s="43">
        <f t="shared" si="282"/>
        <v>1000</v>
      </c>
      <c r="K401" s="79">
        <v>0</v>
      </c>
      <c r="L401" s="43">
        <f t="shared" si="284"/>
        <v>1000</v>
      </c>
      <c r="M401" s="79">
        <v>0</v>
      </c>
      <c r="N401" s="43">
        <f t="shared" si="285"/>
        <v>1000</v>
      </c>
      <c r="O401" s="44"/>
      <c r="P401" s="300">
        <f t="shared" si="286"/>
        <v>0</v>
      </c>
    </row>
    <row r="402" spans="1:16" ht="12.75" x14ac:dyDescent="0.2">
      <c r="A402" s="4">
        <v>41</v>
      </c>
      <c r="B402" s="152">
        <v>632001</v>
      </c>
      <c r="C402" s="4" t="s">
        <v>175</v>
      </c>
      <c r="D402" s="80">
        <v>26000</v>
      </c>
      <c r="E402" s="79">
        <v>0</v>
      </c>
      <c r="F402" s="105">
        <f t="shared" si="287"/>
        <v>26000</v>
      </c>
      <c r="G402" s="79">
        <v>0</v>
      </c>
      <c r="H402" s="43">
        <f t="shared" si="281"/>
        <v>26000</v>
      </c>
      <c r="I402" s="79">
        <v>10000</v>
      </c>
      <c r="J402" s="43">
        <f t="shared" si="282"/>
        <v>36000</v>
      </c>
      <c r="K402" s="79">
        <v>8000</v>
      </c>
      <c r="L402" s="43">
        <f t="shared" si="284"/>
        <v>44000</v>
      </c>
      <c r="M402" s="79">
        <v>0</v>
      </c>
      <c r="N402" s="43">
        <f t="shared" si="285"/>
        <v>44000</v>
      </c>
      <c r="O402" s="44">
        <v>53716</v>
      </c>
      <c r="P402" s="300">
        <f t="shared" si="286"/>
        <v>122.08181818181818</v>
      </c>
    </row>
    <row r="403" spans="1:16" ht="12.75" x14ac:dyDescent="0.2">
      <c r="A403" s="4">
        <v>41</v>
      </c>
      <c r="B403" s="152">
        <v>632002</v>
      </c>
      <c r="C403" s="4" t="s">
        <v>65</v>
      </c>
      <c r="D403" s="80">
        <v>1700</v>
      </c>
      <c r="E403" s="79">
        <v>0</v>
      </c>
      <c r="F403" s="105">
        <f t="shared" si="287"/>
        <v>1700</v>
      </c>
      <c r="G403" s="79">
        <v>0</v>
      </c>
      <c r="H403" s="43">
        <f t="shared" si="281"/>
        <v>1700</v>
      </c>
      <c r="I403" s="79">
        <v>0</v>
      </c>
      <c r="J403" s="43">
        <f t="shared" si="282"/>
        <v>1700</v>
      </c>
      <c r="K403" s="79">
        <v>0</v>
      </c>
      <c r="L403" s="43">
        <f t="shared" si="284"/>
        <v>1700</v>
      </c>
      <c r="M403" s="79">
        <v>0</v>
      </c>
      <c r="N403" s="43">
        <f t="shared" si="285"/>
        <v>1700</v>
      </c>
      <c r="O403" s="44">
        <v>1224</v>
      </c>
      <c r="P403" s="300">
        <f t="shared" si="286"/>
        <v>72</v>
      </c>
    </row>
    <row r="404" spans="1:16" ht="12.75" x14ac:dyDescent="0.2">
      <c r="A404" s="3">
        <v>41</v>
      </c>
      <c r="B404" s="151">
        <v>633</v>
      </c>
      <c r="C404" s="3" t="s">
        <v>101</v>
      </c>
      <c r="D404" s="121">
        <f t="shared" ref="D404:E404" si="294">SUM(D405:D407)</f>
        <v>3050</v>
      </c>
      <c r="E404" s="95">
        <f t="shared" si="294"/>
        <v>0</v>
      </c>
      <c r="F404" s="105">
        <f t="shared" si="287"/>
        <v>3050</v>
      </c>
      <c r="G404" s="95">
        <f t="shared" ref="G404:I404" si="295">SUM(G405:G407)</f>
        <v>0</v>
      </c>
      <c r="H404" s="43">
        <f t="shared" si="281"/>
        <v>3050</v>
      </c>
      <c r="I404" s="95">
        <f t="shared" si="295"/>
        <v>0</v>
      </c>
      <c r="J404" s="43">
        <f t="shared" si="282"/>
        <v>3050</v>
      </c>
      <c r="K404" s="95">
        <f t="shared" ref="K404:M404" si="296">SUM(K405:K407)</f>
        <v>0</v>
      </c>
      <c r="L404" s="46">
        <f t="shared" si="284"/>
        <v>3050</v>
      </c>
      <c r="M404" s="95">
        <f t="shared" si="296"/>
        <v>0</v>
      </c>
      <c r="N404" s="46">
        <f t="shared" si="285"/>
        <v>3050</v>
      </c>
      <c r="O404" s="49">
        <v>3464</v>
      </c>
      <c r="P404" s="315">
        <f t="shared" si="286"/>
        <v>113.57377049180329</v>
      </c>
    </row>
    <row r="405" spans="1:16" ht="12.75" x14ac:dyDescent="0.2">
      <c r="A405" s="4">
        <v>41</v>
      </c>
      <c r="B405" s="152">
        <v>633001</v>
      </c>
      <c r="C405" s="4" t="s">
        <v>358</v>
      </c>
      <c r="D405" s="80">
        <v>1500</v>
      </c>
      <c r="E405" s="79">
        <v>0</v>
      </c>
      <c r="F405" s="105">
        <f t="shared" si="287"/>
        <v>1500</v>
      </c>
      <c r="G405" s="79">
        <v>0</v>
      </c>
      <c r="H405" s="43">
        <f t="shared" si="281"/>
        <v>1500</v>
      </c>
      <c r="I405" s="79">
        <v>0</v>
      </c>
      <c r="J405" s="43">
        <f t="shared" si="282"/>
        <v>1500</v>
      </c>
      <c r="K405" s="79">
        <v>0</v>
      </c>
      <c r="L405" s="43">
        <f t="shared" si="284"/>
        <v>1500</v>
      </c>
      <c r="M405" s="79">
        <v>0</v>
      </c>
      <c r="N405" s="43">
        <f t="shared" si="285"/>
        <v>1500</v>
      </c>
      <c r="O405" s="44"/>
      <c r="P405" s="300">
        <f t="shared" si="286"/>
        <v>0</v>
      </c>
    </row>
    <row r="406" spans="1:16" ht="12.75" x14ac:dyDescent="0.2">
      <c r="A406" s="4">
        <v>41</v>
      </c>
      <c r="B406" s="152">
        <v>633004</v>
      </c>
      <c r="C406" s="4" t="s">
        <v>177</v>
      </c>
      <c r="D406" s="80">
        <v>800</v>
      </c>
      <c r="E406" s="79">
        <v>0</v>
      </c>
      <c r="F406" s="105">
        <f t="shared" si="287"/>
        <v>800</v>
      </c>
      <c r="G406" s="79">
        <v>0</v>
      </c>
      <c r="H406" s="43">
        <f t="shared" si="281"/>
        <v>800</v>
      </c>
      <c r="I406" s="79">
        <v>0</v>
      </c>
      <c r="J406" s="43">
        <f t="shared" si="282"/>
        <v>800</v>
      </c>
      <c r="K406" s="79">
        <v>0</v>
      </c>
      <c r="L406" s="43">
        <f t="shared" si="284"/>
        <v>800</v>
      </c>
      <c r="M406" s="79">
        <v>0</v>
      </c>
      <c r="N406" s="43">
        <f t="shared" si="285"/>
        <v>800</v>
      </c>
      <c r="O406" s="44"/>
      <c r="P406" s="300">
        <f t="shared" si="286"/>
        <v>0</v>
      </c>
    </row>
    <row r="407" spans="1:16" ht="12.75" x14ac:dyDescent="0.2">
      <c r="A407" s="4">
        <v>41</v>
      </c>
      <c r="B407" s="152">
        <v>633006</v>
      </c>
      <c r="C407" s="4" t="s">
        <v>178</v>
      </c>
      <c r="D407" s="80">
        <v>750</v>
      </c>
      <c r="E407" s="79">
        <v>0</v>
      </c>
      <c r="F407" s="105">
        <f t="shared" si="287"/>
        <v>750</v>
      </c>
      <c r="G407" s="79">
        <v>0</v>
      </c>
      <c r="H407" s="43">
        <f t="shared" si="281"/>
        <v>750</v>
      </c>
      <c r="I407" s="79">
        <v>0</v>
      </c>
      <c r="J407" s="43">
        <f t="shared" si="282"/>
        <v>750</v>
      </c>
      <c r="K407" s="79">
        <v>0</v>
      </c>
      <c r="L407" s="43">
        <f t="shared" si="284"/>
        <v>750</v>
      </c>
      <c r="M407" s="79">
        <v>0</v>
      </c>
      <c r="N407" s="43">
        <f t="shared" si="285"/>
        <v>750</v>
      </c>
      <c r="O407" s="44">
        <v>3454</v>
      </c>
      <c r="P407" s="300">
        <f t="shared" si="286"/>
        <v>460.5333333333333</v>
      </c>
    </row>
    <row r="408" spans="1:16" ht="12.75" x14ac:dyDescent="0.2">
      <c r="A408" s="3">
        <v>41</v>
      </c>
      <c r="B408" s="151">
        <v>635</v>
      </c>
      <c r="C408" s="3" t="s">
        <v>102</v>
      </c>
      <c r="D408" s="121">
        <f>SUM(D409:D411)</f>
        <v>36000</v>
      </c>
      <c r="E408" s="95">
        <f>SUM(E409:E411)</f>
        <v>0</v>
      </c>
      <c r="F408" s="90">
        <f t="shared" si="287"/>
        <v>36000</v>
      </c>
      <c r="G408" s="95">
        <f>SUM(G409:G411)</f>
        <v>0</v>
      </c>
      <c r="H408" s="46">
        <f t="shared" si="281"/>
        <v>36000</v>
      </c>
      <c r="I408" s="95">
        <f>SUM(I409:I411)</f>
        <v>0</v>
      </c>
      <c r="J408" s="46">
        <f t="shared" si="282"/>
        <v>36000</v>
      </c>
      <c r="K408" s="95">
        <f>SUM(K409:K411)</f>
        <v>-12000</v>
      </c>
      <c r="L408" s="46">
        <f t="shared" si="284"/>
        <v>24000</v>
      </c>
      <c r="M408" s="95">
        <f>SUM(M409:M411)</f>
        <v>0</v>
      </c>
      <c r="N408" s="46">
        <f t="shared" si="285"/>
        <v>24000</v>
      </c>
      <c r="O408" s="49">
        <f>SUM(O409:O411)</f>
        <v>3754</v>
      </c>
      <c r="P408" s="315">
        <f t="shared" si="286"/>
        <v>15.641666666666667</v>
      </c>
    </row>
    <row r="409" spans="1:16" ht="12.75" x14ac:dyDescent="0.2">
      <c r="A409" s="4">
        <v>41</v>
      </c>
      <c r="B409" s="152">
        <v>635004</v>
      </c>
      <c r="C409" s="4" t="s">
        <v>158</v>
      </c>
      <c r="D409" s="80">
        <v>1000</v>
      </c>
      <c r="E409" s="79">
        <v>0</v>
      </c>
      <c r="F409" s="105">
        <f t="shared" si="287"/>
        <v>1000</v>
      </c>
      <c r="G409" s="79">
        <v>0</v>
      </c>
      <c r="H409" s="43">
        <f t="shared" si="281"/>
        <v>1000</v>
      </c>
      <c r="I409" s="79">
        <v>0</v>
      </c>
      <c r="J409" s="43">
        <f t="shared" si="282"/>
        <v>1000</v>
      </c>
      <c r="K409" s="79">
        <v>0</v>
      </c>
      <c r="L409" s="43">
        <f t="shared" si="284"/>
        <v>1000</v>
      </c>
      <c r="M409" s="79">
        <v>0</v>
      </c>
      <c r="N409" s="43">
        <f t="shared" si="285"/>
        <v>1000</v>
      </c>
      <c r="O409" s="44">
        <v>564</v>
      </c>
      <c r="P409" s="300">
        <f t="shared" si="286"/>
        <v>56.399999999999991</v>
      </c>
    </row>
    <row r="410" spans="1:16" ht="12.75" x14ac:dyDescent="0.2">
      <c r="A410" s="4">
        <v>46</v>
      </c>
      <c r="B410" s="152">
        <v>635006</v>
      </c>
      <c r="C410" s="4" t="s">
        <v>169</v>
      </c>
      <c r="D410" s="80"/>
      <c r="E410" s="79">
        <v>0</v>
      </c>
      <c r="F410" s="105">
        <f t="shared" si="287"/>
        <v>0</v>
      </c>
      <c r="G410" s="79">
        <v>0</v>
      </c>
      <c r="H410" s="43">
        <f t="shared" si="281"/>
        <v>0</v>
      </c>
      <c r="I410" s="79">
        <v>0</v>
      </c>
      <c r="J410" s="43">
        <f t="shared" si="282"/>
        <v>0</v>
      </c>
      <c r="K410" s="79">
        <v>0</v>
      </c>
      <c r="L410" s="43">
        <f t="shared" si="284"/>
        <v>0</v>
      </c>
      <c r="M410" s="79">
        <v>0</v>
      </c>
      <c r="N410" s="43">
        <f t="shared" si="285"/>
        <v>0</v>
      </c>
      <c r="O410" s="44"/>
      <c r="P410" s="48">
        <v>0</v>
      </c>
    </row>
    <row r="411" spans="1:16" ht="12.75" x14ac:dyDescent="0.2">
      <c r="A411" s="4">
        <v>41</v>
      </c>
      <c r="B411" s="152">
        <v>635006</v>
      </c>
      <c r="C411" s="4" t="s">
        <v>169</v>
      </c>
      <c r="D411" s="80">
        <v>35000</v>
      </c>
      <c r="E411" s="79">
        <v>0</v>
      </c>
      <c r="F411" s="105">
        <f t="shared" si="287"/>
        <v>35000</v>
      </c>
      <c r="G411" s="79">
        <v>0</v>
      </c>
      <c r="H411" s="43">
        <f t="shared" si="281"/>
        <v>35000</v>
      </c>
      <c r="I411" s="79">
        <v>0</v>
      </c>
      <c r="J411" s="43">
        <f t="shared" si="282"/>
        <v>35000</v>
      </c>
      <c r="K411" s="79">
        <v>-12000</v>
      </c>
      <c r="L411" s="43">
        <f t="shared" si="284"/>
        <v>23000</v>
      </c>
      <c r="M411" s="79">
        <v>0</v>
      </c>
      <c r="N411" s="43">
        <f t="shared" si="285"/>
        <v>23000</v>
      </c>
      <c r="O411" s="44">
        <v>3190</v>
      </c>
      <c r="P411" s="300">
        <f t="shared" si="286"/>
        <v>13.869565217391305</v>
      </c>
    </row>
    <row r="412" spans="1:16" ht="12.75" x14ac:dyDescent="0.2">
      <c r="A412" s="3">
        <v>41</v>
      </c>
      <c r="B412" s="151">
        <v>637</v>
      </c>
      <c r="C412" s="3" t="s">
        <v>84</v>
      </c>
      <c r="D412" s="121">
        <f t="shared" ref="D412:E412" si="297">SUM(D413:D414)</f>
        <v>1200</v>
      </c>
      <c r="E412" s="95">
        <f t="shared" si="297"/>
        <v>0</v>
      </c>
      <c r="F412" s="90">
        <f t="shared" si="287"/>
        <v>1200</v>
      </c>
      <c r="G412" s="95">
        <f t="shared" ref="G412:I412" si="298">SUM(G413:G414)</f>
        <v>0</v>
      </c>
      <c r="H412" s="46">
        <f t="shared" si="281"/>
        <v>1200</v>
      </c>
      <c r="I412" s="95">
        <f t="shared" si="298"/>
        <v>0</v>
      </c>
      <c r="J412" s="46">
        <f t="shared" si="282"/>
        <v>1200</v>
      </c>
      <c r="K412" s="95">
        <f t="shared" ref="K412:M412" si="299">SUM(K413:K414)</f>
        <v>0</v>
      </c>
      <c r="L412" s="46">
        <f t="shared" si="284"/>
        <v>1200</v>
      </c>
      <c r="M412" s="95">
        <f t="shared" si="299"/>
        <v>0</v>
      </c>
      <c r="N412" s="46">
        <f t="shared" si="285"/>
        <v>1200</v>
      </c>
      <c r="O412" s="49">
        <f>SUM(O413:O414)</f>
        <v>739</v>
      </c>
      <c r="P412" s="315">
        <f t="shared" si="286"/>
        <v>61.583333333333336</v>
      </c>
    </row>
    <row r="413" spans="1:16" ht="12.75" x14ac:dyDescent="0.2">
      <c r="A413" s="4">
        <v>41</v>
      </c>
      <c r="B413" s="152">
        <v>637005</v>
      </c>
      <c r="C413" s="4" t="s">
        <v>179</v>
      </c>
      <c r="D413" s="80">
        <v>1200</v>
      </c>
      <c r="E413" s="79">
        <v>0</v>
      </c>
      <c r="F413" s="105">
        <f t="shared" si="287"/>
        <v>1200</v>
      </c>
      <c r="G413" s="79">
        <v>0</v>
      </c>
      <c r="H413" s="43">
        <f t="shared" si="281"/>
        <v>1200</v>
      </c>
      <c r="I413" s="79">
        <v>0</v>
      </c>
      <c r="J413" s="43">
        <f t="shared" si="282"/>
        <v>1200</v>
      </c>
      <c r="K413" s="79">
        <v>0</v>
      </c>
      <c r="L413" s="43">
        <f t="shared" si="284"/>
        <v>1200</v>
      </c>
      <c r="M413" s="79">
        <v>0</v>
      </c>
      <c r="N413" s="43">
        <f t="shared" si="285"/>
        <v>1200</v>
      </c>
      <c r="O413" s="44">
        <v>739</v>
      </c>
      <c r="P413" s="300">
        <f t="shared" si="286"/>
        <v>61.583333333333336</v>
      </c>
    </row>
    <row r="414" spans="1:16" ht="12.75" x14ac:dyDescent="0.2">
      <c r="A414" s="4">
        <v>41</v>
      </c>
      <c r="B414" s="152" t="s">
        <v>268</v>
      </c>
      <c r="C414" s="4" t="s">
        <v>180</v>
      </c>
      <c r="D414" s="80">
        <v>0</v>
      </c>
      <c r="E414" s="79">
        <v>0</v>
      </c>
      <c r="F414" s="90">
        <f t="shared" si="287"/>
        <v>0</v>
      </c>
      <c r="G414" s="79">
        <v>0</v>
      </c>
      <c r="H414" s="43">
        <f t="shared" si="281"/>
        <v>0</v>
      </c>
      <c r="I414" s="79">
        <v>0</v>
      </c>
      <c r="J414" s="43">
        <f t="shared" si="282"/>
        <v>0</v>
      </c>
      <c r="K414" s="79">
        <v>0</v>
      </c>
      <c r="L414" s="43">
        <f t="shared" si="284"/>
        <v>0</v>
      </c>
      <c r="M414" s="79">
        <v>0</v>
      </c>
      <c r="N414" s="43">
        <f t="shared" si="285"/>
        <v>0</v>
      </c>
      <c r="O414" s="44"/>
      <c r="P414" s="48">
        <v>0</v>
      </c>
    </row>
    <row r="415" spans="1:16" ht="12.75" x14ac:dyDescent="0.2">
      <c r="A415" s="3"/>
      <c r="B415" s="151">
        <v>642</v>
      </c>
      <c r="C415" s="3" t="s">
        <v>310</v>
      </c>
      <c r="D415" s="77"/>
      <c r="E415" s="76"/>
      <c r="F415" s="90">
        <f t="shared" si="287"/>
        <v>0</v>
      </c>
      <c r="G415" s="76"/>
      <c r="H415" s="43">
        <f t="shared" si="281"/>
        <v>0</v>
      </c>
      <c r="I415" s="76">
        <f>SUM(I416)</f>
        <v>0</v>
      </c>
      <c r="J415" s="43">
        <f t="shared" si="282"/>
        <v>0</v>
      </c>
      <c r="K415" s="76">
        <f>SUM(K416)</f>
        <v>0</v>
      </c>
      <c r="L415" s="43">
        <f t="shared" si="284"/>
        <v>0</v>
      </c>
      <c r="M415" s="76">
        <f>SUM(M416)</f>
        <v>0</v>
      </c>
      <c r="N415" s="43">
        <f t="shared" si="285"/>
        <v>0</v>
      </c>
      <c r="O415" s="49">
        <v>92</v>
      </c>
      <c r="P415" s="48">
        <v>0</v>
      </c>
    </row>
    <row r="416" spans="1:16" ht="13.5" thickBot="1" x14ac:dyDescent="0.25">
      <c r="A416" s="141"/>
      <c r="B416" s="168"/>
      <c r="C416" s="141"/>
      <c r="D416" s="209"/>
      <c r="E416" s="140"/>
      <c r="F416" s="90">
        <f t="shared" si="287"/>
        <v>0</v>
      </c>
      <c r="G416" s="140"/>
      <c r="H416" s="43">
        <f t="shared" si="281"/>
        <v>0</v>
      </c>
      <c r="I416" s="48">
        <v>0</v>
      </c>
      <c r="J416" s="43">
        <f t="shared" si="282"/>
        <v>0</v>
      </c>
      <c r="K416" s="48">
        <v>0</v>
      </c>
      <c r="L416" s="43">
        <f t="shared" si="284"/>
        <v>0</v>
      </c>
      <c r="M416" s="48">
        <v>0</v>
      </c>
      <c r="N416" s="43">
        <f t="shared" si="285"/>
        <v>0</v>
      </c>
      <c r="O416" s="44"/>
      <c r="P416" s="45"/>
    </row>
    <row r="417" spans="1:16" s="143" customFormat="1" ht="30" customHeight="1" x14ac:dyDescent="0.2">
      <c r="A417" s="142"/>
      <c r="B417" s="335" t="s">
        <v>43</v>
      </c>
      <c r="C417" s="335"/>
      <c r="D417" s="64" t="s">
        <v>571</v>
      </c>
      <c r="E417" s="137" t="s">
        <v>574</v>
      </c>
      <c r="F417" s="137" t="s">
        <v>575</v>
      </c>
      <c r="G417" s="137" t="s">
        <v>588</v>
      </c>
      <c r="H417" s="137" t="s">
        <v>589</v>
      </c>
      <c r="I417" s="137" t="s">
        <v>597</v>
      </c>
      <c r="J417" s="137" t="s">
        <v>598</v>
      </c>
      <c r="K417" s="137" t="s">
        <v>621</v>
      </c>
      <c r="L417" s="137" t="s">
        <v>620</v>
      </c>
      <c r="M417" s="137" t="s">
        <v>664</v>
      </c>
      <c r="N417" s="137" t="s">
        <v>663</v>
      </c>
      <c r="O417" s="273" t="s">
        <v>674</v>
      </c>
      <c r="P417" s="319" t="s">
        <v>675</v>
      </c>
    </row>
    <row r="418" spans="1:16" ht="12.75" x14ac:dyDescent="0.2">
      <c r="A418" s="21"/>
      <c r="B418" s="148" t="s">
        <v>181</v>
      </c>
      <c r="C418" s="21" t="s">
        <v>347</v>
      </c>
      <c r="D418" s="93">
        <f t="shared" ref="D418:E418" si="300">D419+D423</f>
        <v>442850</v>
      </c>
      <c r="E418" s="93">
        <f t="shared" si="300"/>
        <v>0</v>
      </c>
      <c r="F418" s="93">
        <f>D418+E418</f>
        <v>442850</v>
      </c>
      <c r="G418" s="93">
        <f t="shared" ref="G418:I418" si="301">G419+G423</f>
        <v>0</v>
      </c>
      <c r="H418" s="109">
        <f>F418+G418</f>
        <v>442850</v>
      </c>
      <c r="I418" s="93">
        <f t="shared" si="301"/>
        <v>35000</v>
      </c>
      <c r="J418" s="109">
        <f>H418+I418</f>
        <v>477850</v>
      </c>
      <c r="K418" s="93">
        <f t="shared" ref="K418:M418" si="302">K419+K423</f>
        <v>0</v>
      </c>
      <c r="L418" s="109">
        <f>J418+K418</f>
        <v>477850</v>
      </c>
      <c r="M418" s="93">
        <f t="shared" si="302"/>
        <v>0</v>
      </c>
      <c r="N418" s="109">
        <f>L418+M418</f>
        <v>477850</v>
      </c>
      <c r="O418" s="52">
        <f>O419+O423</f>
        <v>465642</v>
      </c>
      <c r="P418" s="301">
        <f>O418/N418*100</f>
        <v>97.445223396463319</v>
      </c>
    </row>
    <row r="419" spans="1:16" ht="12.75" x14ac:dyDescent="0.2">
      <c r="A419" s="3">
        <v>41</v>
      </c>
      <c r="B419" s="151">
        <v>641</v>
      </c>
      <c r="C419" s="3" t="s">
        <v>182</v>
      </c>
      <c r="D419" s="121">
        <f>D420+D421</f>
        <v>378500</v>
      </c>
      <c r="E419" s="95">
        <f>E420+E421</f>
        <v>0</v>
      </c>
      <c r="F419" s="78">
        <f>D419+E419</f>
        <v>378500</v>
      </c>
      <c r="G419" s="95">
        <f>G420+G421</f>
        <v>0</v>
      </c>
      <c r="H419" s="46">
        <f t="shared" ref="H419:H438" si="303">F419+G419</f>
        <v>378500</v>
      </c>
      <c r="I419" s="95">
        <f>I420+I421</f>
        <v>20000</v>
      </c>
      <c r="J419" s="43">
        <f t="shared" ref="J419:J438" si="304">H419+I419</f>
        <v>398500</v>
      </c>
      <c r="K419" s="95">
        <f>K420+K421</f>
        <v>0</v>
      </c>
      <c r="L419" s="43">
        <f t="shared" ref="L419:L438" si="305">J419+K419</f>
        <v>398500</v>
      </c>
      <c r="M419" s="95">
        <f>M420+M421</f>
        <v>0</v>
      </c>
      <c r="N419" s="43">
        <f t="shared" ref="N419:N438" si="306">L419+M419</f>
        <v>398500</v>
      </c>
      <c r="O419" s="49">
        <f>SUM(O420:O422)</f>
        <v>398500</v>
      </c>
      <c r="P419" s="315">
        <f t="shared" ref="P419:P437" si="307">O419/N419*100</f>
        <v>100</v>
      </c>
    </row>
    <row r="420" spans="1:16" ht="12.75" x14ac:dyDescent="0.2">
      <c r="A420" s="4">
        <v>41</v>
      </c>
      <c r="B420" s="152">
        <v>641001</v>
      </c>
      <c r="C420" s="4" t="s">
        <v>260</v>
      </c>
      <c r="D420" s="80">
        <v>288500</v>
      </c>
      <c r="E420" s="84">
        <v>0</v>
      </c>
      <c r="F420" s="84">
        <f t="shared" ref="F420:F437" si="308">D420+E420</f>
        <v>288500</v>
      </c>
      <c r="G420" s="84">
        <v>0</v>
      </c>
      <c r="H420" s="43">
        <f t="shared" si="303"/>
        <v>288500</v>
      </c>
      <c r="I420" s="84">
        <v>20000</v>
      </c>
      <c r="J420" s="43">
        <f t="shared" si="304"/>
        <v>308500</v>
      </c>
      <c r="K420" s="84">
        <v>0</v>
      </c>
      <c r="L420" s="43">
        <f t="shared" si="305"/>
        <v>308500</v>
      </c>
      <c r="M420" s="84">
        <v>0</v>
      </c>
      <c r="N420" s="43">
        <f t="shared" si="306"/>
        <v>308500</v>
      </c>
      <c r="O420" s="44">
        <v>326500</v>
      </c>
      <c r="P420" s="300">
        <f t="shared" si="307"/>
        <v>105.83468395461912</v>
      </c>
    </row>
    <row r="421" spans="1:16" ht="12.75" x14ac:dyDescent="0.2">
      <c r="A421" s="4">
        <v>41</v>
      </c>
      <c r="B421" s="152">
        <v>641001</v>
      </c>
      <c r="C421" s="4" t="s">
        <v>364</v>
      </c>
      <c r="D421" s="80">
        <v>90000</v>
      </c>
      <c r="E421" s="84">
        <v>0</v>
      </c>
      <c r="F421" s="84">
        <f t="shared" si="308"/>
        <v>90000</v>
      </c>
      <c r="G421" s="84">
        <v>0</v>
      </c>
      <c r="H421" s="43">
        <f t="shared" si="303"/>
        <v>90000</v>
      </c>
      <c r="I421" s="84">
        <v>0</v>
      </c>
      <c r="J421" s="43">
        <f t="shared" si="304"/>
        <v>90000</v>
      </c>
      <c r="K421" s="84">
        <v>0</v>
      </c>
      <c r="L421" s="43">
        <f t="shared" si="305"/>
        <v>90000</v>
      </c>
      <c r="M421" s="84">
        <v>0</v>
      </c>
      <c r="N421" s="43">
        <f t="shared" si="306"/>
        <v>90000</v>
      </c>
      <c r="O421" s="44">
        <v>72000</v>
      </c>
      <c r="P421" s="300">
        <f t="shared" si="307"/>
        <v>80</v>
      </c>
    </row>
    <row r="422" spans="1:16" ht="12.75" x14ac:dyDescent="0.2">
      <c r="A422" s="4">
        <v>41</v>
      </c>
      <c r="B422" s="152">
        <v>641001</v>
      </c>
      <c r="C422" s="4" t="s">
        <v>295</v>
      </c>
      <c r="D422" s="80"/>
      <c r="E422" s="84"/>
      <c r="F422" s="84">
        <f t="shared" si="308"/>
        <v>0</v>
      </c>
      <c r="G422" s="84"/>
      <c r="H422" s="43">
        <f t="shared" si="303"/>
        <v>0</v>
      </c>
      <c r="I422" s="84"/>
      <c r="J422" s="43">
        <f t="shared" si="304"/>
        <v>0</v>
      </c>
      <c r="K422" s="84"/>
      <c r="L422" s="43">
        <f t="shared" si="305"/>
        <v>0</v>
      </c>
      <c r="M422" s="84"/>
      <c r="N422" s="43">
        <f t="shared" si="306"/>
        <v>0</v>
      </c>
      <c r="O422" s="44"/>
      <c r="P422" s="300">
        <v>0</v>
      </c>
    </row>
    <row r="423" spans="1:16" ht="12.75" x14ac:dyDescent="0.2">
      <c r="A423" s="25"/>
      <c r="B423" s="163" t="s">
        <v>361</v>
      </c>
      <c r="C423" s="20" t="s">
        <v>362</v>
      </c>
      <c r="D423" s="93">
        <f t="shared" ref="D423" si="309">D424+D427+D429+D436</f>
        <v>64350</v>
      </c>
      <c r="E423" s="93">
        <f t="shared" ref="E423:G423" si="310">E424+E427+E429+E436</f>
        <v>0</v>
      </c>
      <c r="F423" s="93">
        <f t="shared" si="308"/>
        <v>64350</v>
      </c>
      <c r="G423" s="93">
        <f t="shared" si="310"/>
        <v>0</v>
      </c>
      <c r="H423" s="109">
        <f t="shared" si="303"/>
        <v>64350</v>
      </c>
      <c r="I423" s="93">
        <f t="shared" ref="I423:K423" si="311">I424+I427+I429+I436</f>
        <v>15000</v>
      </c>
      <c r="J423" s="109">
        <f t="shared" si="304"/>
        <v>79350</v>
      </c>
      <c r="K423" s="93">
        <f t="shared" si="311"/>
        <v>0</v>
      </c>
      <c r="L423" s="109">
        <f t="shared" si="305"/>
        <v>79350</v>
      </c>
      <c r="M423" s="93">
        <f t="shared" ref="M423" si="312">M424+M427+M429+M436</f>
        <v>0</v>
      </c>
      <c r="N423" s="109">
        <f t="shared" si="306"/>
        <v>79350</v>
      </c>
      <c r="O423" s="52">
        <f>O424+O427+O429+O436</f>
        <v>67142</v>
      </c>
      <c r="P423" s="301">
        <f t="shared" si="307"/>
        <v>84.614996849401393</v>
      </c>
    </row>
    <row r="424" spans="1:16" ht="12.75" x14ac:dyDescent="0.2">
      <c r="A424" s="4"/>
      <c r="B424" s="151">
        <v>633</v>
      </c>
      <c r="C424" s="3" t="s">
        <v>101</v>
      </c>
      <c r="D424" s="77">
        <f t="shared" ref="D424:E424" si="313">SUM(D425:D426)</f>
        <v>10000</v>
      </c>
      <c r="E424" s="76">
        <f t="shared" si="313"/>
        <v>0</v>
      </c>
      <c r="F424" s="78">
        <f t="shared" si="308"/>
        <v>10000</v>
      </c>
      <c r="G424" s="76">
        <f t="shared" ref="G424:I424" si="314">SUM(G425:G426)</f>
        <v>0</v>
      </c>
      <c r="H424" s="46">
        <f t="shared" si="303"/>
        <v>10000</v>
      </c>
      <c r="I424" s="76">
        <f t="shared" si="314"/>
        <v>0</v>
      </c>
      <c r="J424" s="46">
        <f t="shared" si="304"/>
        <v>10000</v>
      </c>
      <c r="K424" s="76">
        <f t="shared" ref="K424:M424" si="315">SUM(K425:K426)</f>
        <v>0</v>
      </c>
      <c r="L424" s="46">
        <f t="shared" si="305"/>
        <v>10000</v>
      </c>
      <c r="M424" s="76">
        <f t="shared" si="315"/>
        <v>0</v>
      </c>
      <c r="N424" s="46">
        <f t="shared" si="306"/>
        <v>10000</v>
      </c>
      <c r="O424" s="49">
        <f>SUM(O425:O426)</f>
        <v>0</v>
      </c>
      <c r="P424" s="315">
        <f t="shared" si="307"/>
        <v>0</v>
      </c>
    </row>
    <row r="425" spans="1:16" ht="12.75" x14ac:dyDescent="0.2">
      <c r="A425" s="4">
        <v>41</v>
      </c>
      <c r="B425" s="154">
        <v>633013</v>
      </c>
      <c r="C425" s="8" t="s">
        <v>71</v>
      </c>
      <c r="D425" s="80"/>
      <c r="E425" s="79"/>
      <c r="F425" s="84">
        <f t="shared" si="308"/>
        <v>0</v>
      </c>
      <c r="G425" s="79"/>
      <c r="H425" s="43">
        <f t="shared" si="303"/>
        <v>0</v>
      </c>
      <c r="I425" s="79"/>
      <c r="J425" s="43">
        <f t="shared" si="304"/>
        <v>0</v>
      </c>
      <c r="K425" s="79"/>
      <c r="L425" s="43">
        <f t="shared" si="305"/>
        <v>0</v>
      </c>
      <c r="M425" s="79"/>
      <c r="N425" s="43">
        <f t="shared" si="306"/>
        <v>0</v>
      </c>
      <c r="O425" s="44">
        <v>0</v>
      </c>
      <c r="P425" s="300">
        <v>0</v>
      </c>
    </row>
    <row r="426" spans="1:16" ht="12.75" x14ac:dyDescent="0.2">
      <c r="A426" s="4">
        <v>41</v>
      </c>
      <c r="B426" s="154">
        <v>633016</v>
      </c>
      <c r="C426" s="8" t="s">
        <v>373</v>
      </c>
      <c r="D426" s="80">
        <v>10000</v>
      </c>
      <c r="E426" s="79">
        <v>0</v>
      </c>
      <c r="F426" s="84">
        <f t="shared" si="308"/>
        <v>10000</v>
      </c>
      <c r="G426" s="79">
        <v>0</v>
      </c>
      <c r="H426" s="43">
        <f t="shared" si="303"/>
        <v>10000</v>
      </c>
      <c r="I426" s="79">
        <v>0</v>
      </c>
      <c r="J426" s="43">
        <f t="shared" si="304"/>
        <v>10000</v>
      </c>
      <c r="K426" s="79">
        <v>0</v>
      </c>
      <c r="L426" s="43">
        <f t="shared" si="305"/>
        <v>10000</v>
      </c>
      <c r="M426" s="79">
        <v>0</v>
      </c>
      <c r="N426" s="43">
        <f t="shared" si="306"/>
        <v>10000</v>
      </c>
      <c r="O426" s="44">
        <v>0</v>
      </c>
      <c r="P426" s="300">
        <f t="shared" si="307"/>
        <v>0</v>
      </c>
    </row>
    <row r="427" spans="1:16" ht="12.75" x14ac:dyDescent="0.2">
      <c r="A427" s="4">
        <v>41</v>
      </c>
      <c r="B427" s="151">
        <v>635</v>
      </c>
      <c r="C427" s="3" t="s">
        <v>102</v>
      </c>
      <c r="D427" s="77">
        <f t="shared" ref="D427:M427" si="316">SUM(D428:D428)</f>
        <v>350</v>
      </c>
      <c r="E427" s="76">
        <f t="shared" si="316"/>
        <v>0</v>
      </c>
      <c r="F427" s="78">
        <f t="shared" si="308"/>
        <v>350</v>
      </c>
      <c r="G427" s="76">
        <f t="shared" si="316"/>
        <v>0</v>
      </c>
      <c r="H427" s="46">
        <f t="shared" si="303"/>
        <v>350</v>
      </c>
      <c r="I427" s="76">
        <f t="shared" si="316"/>
        <v>0</v>
      </c>
      <c r="J427" s="46">
        <f t="shared" si="304"/>
        <v>350</v>
      </c>
      <c r="K427" s="76">
        <f t="shared" si="316"/>
        <v>0</v>
      </c>
      <c r="L427" s="43">
        <f t="shared" si="305"/>
        <v>350</v>
      </c>
      <c r="M427" s="76">
        <f t="shared" si="316"/>
        <v>0</v>
      </c>
      <c r="N427" s="43">
        <f t="shared" si="306"/>
        <v>350</v>
      </c>
      <c r="O427" s="49">
        <f>SUM(O428)</f>
        <v>0</v>
      </c>
      <c r="P427" s="300">
        <f t="shared" si="307"/>
        <v>0</v>
      </c>
    </row>
    <row r="428" spans="1:16" ht="12.75" x14ac:dyDescent="0.2">
      <c r="A428" s="4">
        <v>41</v>
      </c>
      <c r="B428" s="152">
        <v>635004</v>
      </c>
      <c r="C428" s="4" t="s">
        <v>348</v>
      </c>
      <c r="D428" s="80">
        <v>350</v>
      </c>
      <c r="E428" s="79">
        <v>0</v>
      </c>
      <c r="F428" s="84">
        <f t="shared" si="308"/>
        <v>350</v>
      </c>
      <c r="G428" s="79">
        <v>0</v>
      </c>
      <c r="H428" s="43">
        <f t="shared" si="303"/>
        <v>350</v>
      </c>
      <c r="I428" s="79">
        <v>0</v>
      </c>
      <c r="J428" s="43">
        <f t="shared" si="304"/>
        <v>350</v>
      </c>
      <c r="K428" s="79">
        <v>0</v>
      </c>
      <c r="L428" s="43">
        <f t="shared" si="305"/>
        <v>350</v>
      </c>
      <c r="M428" s="79">
        <v>0</v>
      </c>
      <c r="N428" s="43">
        <f t="shared" si="306"/>
        <v>350</v>
      </c>
      <c r="O428" s="44">
        <v>0</v>
      </c>
      <c r="P428" s="300">
        <f t="shared" si="307"/>
        <v>0</v>
      </c>
    </row>
    <row r="429" spans="1:16" ht="12.75" x14ac:dyDescent="0.2">
      <c r="A429" s="4">
        <v>41</v>
      </c>
      <c r="B429" s="153">
        <v>637</v>
      </c>
      <c r="C429" s="7" t="s">
        <v>84</v>
      </c>
      <c r="D429" s="77">
        <f t="shared" ref="D429:E429" si="317">SUM(D430:D435)</f>
        <v>53000</v>
      </c>
      <c r="E429" s="76">
        <f t="shared" si="317"/>
        <v>0</v>
      </c>
      <c r="F429" s="78">
        <f t="shared" si="308"/>
        <v>53000</v>
      </c>
      <c r="G429" s="76">
        <f t="shared" ref="G429:I429" si="318">SUM(G430:G435)</f>
        <v>0</v>
      </c>
      <c r="H429" s="46">
        <f t="shared" si="303"/>
        <v>53000</v>
      </c>
      <c r="I429" s="76">
        <f t="shared" si="318"/>
        <v>15000</v>
      </c>
      <c r="J429" s="46">
        <f t="shared" si="304"/>
        <v>68000</v>
      </c>
      <c r="K429" s="76">
        <f t="shared" ref="K429:M429" si="319">SUM(K430:K435)</f>
        <v>0</v>
      </c>
      <c r="L429" s="46">
        <f t="shared" si="305"/>
        <v>68000</v>
      </c>
      <c r="M429" s="76">
        <f t="shared" si="319"/>
        <v>0</v>
      </c>
      <c r="N429" s="46">
        <f t="shared" si="306"/>
        <v>68000</v>
      </c>
      <c r="O429" s="49">
        <f>SUM(O430:O435)</f>
        <v>67142</v>
      </c>
      <c r="P429" s="315">
        <f t="shared" si="307"/>
        <v>98.738235294117644</v>
      </c>
    </row>
    <row r="430" spans="1:16" ht="12.75" x14ac:dyDescent="0.2">
      <c r="A430" s="4">
        <v>41</v>
      </c>
      <c r="B430" s="152" t="s">
        <v>532</v>
      </c>
      <c r="C430" s="4" t="s">
        <v>533</v>
      </c>
      <c r="D430" s="80"/>
      <c r="E430" s="79"/>
      <c r="F430" s="84">
        <f t="shared" si="308"/>
        <v>0</v>
      </c>
      <c r="G430" s="79"/>
      <c r="H430" s="43">
        <f t="shared" si="303"/>
        <v>0</v>
      </c>
      <c r="I430" s="79"/>
      <c r="J430" s="43">
        <f t="shared" si="304"/>
        <v>0</v>
      </c>
      <c r="K430" s="79"/>
      <c r="L430" s="43">
        <f t="shared" si="305"/>
        <v>0</v>
      </c>
      <c r="M430" s="79"/>
      <c r="N430" s="43">
        <f t="shared" si="306"/>
        <v>0</v>
      </c>
      <c r="O430" s="44"/>
      <c r="P430" s="300">
        <v>0</v>
      </c>
    </row>
    <row r="431" spans="1:16" ht="12.75" x14ac:dyDescent="0.2">
      <c r="A431" s="4">
        <v>41</v>
      </c>
      <c r="B431" s="152">
        <v>637003</v>
      </c>
      <c r="C431" s="4" t="s">
        <v>349</v>
      </c>
      <c r="D431" s="80">
        <v>10000</v>
      </c>
      <c r="E431" s="79">
        <v>0</v>
      </c>
      <c r="F431" s="84">
        <f t="shared" si="308"/>
        <v>10000</v>
      </c>
      <c r="G431" s="79">
        <v>0</v>
      </c>
      <c r="H431" s="43">
        <f t="shared" si="303"/>
        <v>10000</v>
      </c>
      <c r="I431" s="79">
        <v>0</v>
      </c>
      <c r="J431" s="43">
        <f t="shared" si="304"/>
        <v>10000</v>
      </c>
      <c r="K431" s="79">
        <v>0</v>
      </c>
      <c r="L431" s="43">
        <f t="shared" si="305"/>
        <v>10000</v>
      </c>
      <c r="M431" s="79">
        <v>0</v>
      </c>
      <c r="N431" s="43">
        <f t="shared" si="306"/>
        <v>10000</v>
      </c>
      <c r="O431" s="44">
        <v>10276</v>
      </c>
      <c r="P431" s="300">
        <f t="shared" si="307"/>
        <v>102.76</v>
      </c>
    </row>
    <row r="432" spans="1:16" ht="12.75" x14ac:dyDescent="0.2">
      <c r="A432" s="4">
        <v>41</v>
      </c>
      <c r="B432" s="152">
        <v>637003</v>
      </c>
      <c r="C432" s="4" t="s">
        <v>374</v>
      </c>
      <c r="D432" s="80">
        <v>32000</v>
      </c>
      <c r="E432" s="79">
        <v>0</v>
      </c>
      <c r="F432" s="84">
        <f t="shared" si="308"/>
        <v>32000</v>
      </c>
      <c r="G432" s="79">
        <v>0</v>
      </c>
      <c r="H432" s="43">
        <f t="shared" si="303"/>
        <v>32000</v>
      </c>
      <c r="I432" s="79">
        <v>0</v>
      </c>
      <c r="J432" s="43">
        <f t="shared" si="304"/>
        <v>32000</v>
      </c>
      <c r="K432" s="79">
        <v>0</v>
      </c>
      <c r="L432" s="43">
        <f t="shared" si="305"/>
        <v>32000</v>
      </c>
      <c r="M432" s="79">
        <v>0</v>
      </c>
      <c r="N432" s="43">
        <f t="shared" si="306"/>
        <v>32000</v>
      </c>
      <c r="O432" s="44">
        <v>37856</v>
      </c>
      <c r="P432" s="300">
        <f t="shared" si="307"/>
        <v>118.30000000000001</v>
      </c>
    </row>
    <row r="433" spans="1:16" ht="12.75" x14ac:dyDescent="0.2">
      <c r="A433" s="4">
        <v>41</v>
      </c>
      <c r="B433" s="152">
        <v>637037</v>
      </c>
      <c r="C433" s="4" t="s">
        <v>381</v>
      </c>
      <c r="D433" s="80">
        <v>0</v>
      </c>
      <c r="E433" s="79">
        <v>0</v>
      </c>
      <c r="F433" s="84">
        <f t="shared" si="308"/>
        <v>0</v>
      </c>
      <c r="G433" s="79">
        <v>0</v>
      </c>
      <c r="H433" s="43">
        <f t="shared" si="303"/>
        <v>0</v>
      </c>
      <c r="I433" s="79">
        <v>0</v>
      </c>
      <c r="J433" s="43">
        <f t="shared" si="304"/>
        <v>0</v>
      </c>
      <c r="K433" s="79">
        <v>0</v>
      </c>
      <c r="L433" s="43">
        <f t="shared" si="305"/>
        <v>0</v>
      </c>
      <c r="M433" s="79">
        <v>0</v>
      </c>
      <c r="N433" s="43">
        <f t="shared" si="306"/>
        <v>0</v>
      </c>
      <c r="O433" s="44"/>
      <c r="P433" s="300">
        <v>0</v>
      </c>
    </row>
    <row r="434" spans="1:16" ht="12.75" x14ac:dyDescent="0.2">
      <c r="A434" s="4">
        <v>41</v>
      </c>
      <c r="B434" s="152">
        <v>637004</v>
      </c>
      <c r="C434" s="4" t="s">
        <v>401</v>
      </c>
      <c r="D434" s="80">
        <v>10000</v>
      </c>
      <c r="E434" s="79">
        <v>0</v>
      </c>
      <c r="F434" s="84">
        <f t="shared" si="308"/>
        <v>10000</v>
      </c>
      <c r="G434" s="79">
        <v>0</v>
      </c>
      <c r="H434" s="43">
        <f t="shared" si="303"/>
        <v>10000</v>
      </c>
      <c r="I434" s="79">
        <v>15000</v>
      </c>
      <c r="J434" s="43">
        <f t="shared" si="304"/>
        <v>25000</v>
      </c>
      <c r="K434" s="79">
        <v>0</v>
      </c>
      <c r="L434" s="43">
        <f t="shared" si="305"/>
        <v>25000</v>
      </c>
      <c r="M434" s="79">
        <v>0</v>
      </c>
      <c r="N434" s="43">
        <f t="shared" si="306"/>
        <v>25000</v>
      </c>
      <c r="O434" s="44">
        <v>19010</v>
      </c>
      <c r="P434" s="300">
        <f t="shared" si="307"/>
        <v>76.039999999999992</v>
      </c>
    </row>
    <row r="435" spans="1:16" ht="12.75" x14ac:dyDescent="0.2">
      <c r="A435" s="4">
        <v>41</v>
      </c>
      <c r="B435" s="152">
        <v>637027</v>
      </c>
      <c r="C435" s="4" t="s">
        <v>649</v>
      </c>
      <c r="D435" s="80">
        <v>1000</v>
      </c>
      <c r="E435" s="79">
        <v>0</v>
      </c>
      <c r="F435" s="84">
        <f t="shared" si="308"/>
        <v>1000</v>
      </c>
      <c r="G435" s="79">
        <v>0</v>
      </c>
      <c r="H435" s="43">
        <f t="shared" si="303"/>
        <v>1000</v>
      </c>
      <c r="I435" s="79">
        <v>0</v>
      </c>
      <c r="J435" s="43">
        <f t="shared" si="304"/>
        <v>1000</v>
      </c>
      <c r="K435" s="79">
        <v>0</v>
      </c>
      <c r="L435" s="43">
        <f t="shared" si="305"/>
        <v>1000</v>
      </c>
      <c r="M435" s="79">
        <v>0</v>
      </c>
      <c r="N435" s="43">
        <f t="shared" si="306"/>
        <v>1000</v>
      </c>
      <c r="O435" s="44"/>
      <c r="P435" s="300">
        <f t="shared" si="307"/>
        <v>0</v>
      </c>
    </row>
    <row r="436" spans="1:16" ht="12.75" x14ac:dyDescent="0.2">
      <c r="A436" s="4">
        <v>41</v>
      </c>
      <c r="B436" s="153">
        <v>642</v>
      </c>
      <c r="C436" s="7" t="s">
        <v>291</v>
      </c>
      <c r="D436" s="77">
        <f t="shared" ref="D436:M436" si="320">SUM(D437)</f>
        <v>1000</v>
      </c>
      <c r="E436" s="76">
        <f t="shared" si="320"/>
        <v>0</v>
      </c>
      <c r="F436" s="78">
        <f t="shared" si="308"/>
        <v>1000</v>
      </c>
      <c r="G436" s="76">
        <f t="shared" si="320"/>
        <v>0</v>
      </c>
      <c r="H436" s="46">
        <f t="shared" si="303"/>
        <v>1000</v>
      </c>
      <c r="I436" s="76">
        <f t="shared" si="320"/>
        <v>0</v>
      </c>
      <c r="J436" s="46">
        <f t="shared" si="304"/>
        <v>1000</v>
      </c>
      <c r="K436" s="76">
        <f t="shared" si="320"/>
        <v>0</v>
      </c>
      <c r="L436" s="46">
        <f t="shared" si="305"/>
        <v>1000</v>
      </c>
      <c r="M436" s="76">
        <f t="shared" si="320"/>
        <v>0</v>
      </c>
      <c r="N436" s="46">
        <f t="shared" si="306"/>
        <v>1000</v>
      </c>
      <c r="O436" s="49">
        <f>SUM(O437:O438)</f>
        <v>0</v>
      </c>
      <c r="P436" s="315">
        <f t="shared" si="307"/>
        <v>0</v>
      </c>
    </row>
    <row r="437" spans="1:16" ht="12.75" x14ac:dyDescent="0.2">
      <c r="A437" s="4">
        <v>41</v>
      </c>
      <c r="B437" s="152">
        <v>642002</v>
      </c>
      <c r="C437" s="4" t="s">
        <v>350</v>
      </c>
      <c r="D437" s="80">
        <v>1000</v>
      </c>
      <c r="E437" s="79">
        <v>0</v>
      </c>
      <c r="F437" s="84">
        <f t="shared" si="308"/>
        <v>1000</v>
      </c>
      <c r="G437" s="79">
        <v>0</v>
      </c>
      <c r="H437" s="43">
        <f t="shared" si="303"/>
        <v>1000</v>
      </c>
      <c r="I437" s="79">
        <v>0</v>
      </c>
      <c r="J437" s="43">
        <f t="shared" si="304"/>
        <v>1000</v>
      </c>
      <c r="K437" s="79">
        <v>0</v>
      </c>
      <c r="L437" s="43">
        <f t="shared" si="305"/>
        <v>1000</v>
      </c>
      <c r="M437" s="79">
        <v>0</v>
      </c>
      <c r="N437" s="43">
        <f t="shared" si="306"/>
        <v>1000</v>
      </c>
      <c r="O437" s="44">
        <v>0</v>
      </c>
      <c r="P437" s="300">
        <f t="shared" si="307"/>
        <v>0</v>
      </c>
    </row>
    <row r="438" spans="1:16" ht="12.75" x14ac:dyDescent="0.2">
      <c r="A438" s="4"/>
      <c r="B438" s="153"/>
      <c r="C438" s="7"/>
      <c r="D438" s="76"/>
      <c r="E438" s="76"/>
      <c r="F438" s="76"/>
      <c r="G438" s="76"/>
      <c r="H438" s="43">
        <f t="shared" si="303"/>
        <v>0</v>
      </c>
      <c r="I438" s="76"/>
      <c r="J438" s="43">
        <f t="shared" si="304"/>
        <v>0</v>
      </c>
      <c r="K438" s="76"/>
      <c r="L438" s="43">
        <f t="shared" si="305"/>
        <v>0</v>
      </c>
      <c r="M438" s="76"/>
      <c r="N438" s="43">
        <f t="shared" si="306"/>
        <v>0</v>
      </c>
      <c r="O438" s="44"/>
      <c r="P438" s="300"/>
    </row>
    <row r="439" spans="1:16" ht="13.5" thickBot="1" x14ac:dyDescent="0.25">
      <c r="A439" s="51"/>
      <c r="B439" s="169"/>
      <c r="C439" s="51"/>
      <c r="D439" s="51"/>
      <c r="E439" s="51"/>
    </row>
    <row r="440" spans="1:16" s="143" customFormat="1" ht="30" customHeight="1" x14ac:dyDescent="0.2">
      <c r="A440" s="142"/>
      <c r="B440" s="335" t="s">
        <v>43</v>
      </c>
      <c r="C440" s="335"/>
      <c r="D440" s="64" t="s">
        <v>571</v>
      </c>
      <c r="E440" s="137" t="s">
        <v>574</v>
      </c>
      <c r="F440" s="137" t="s">
        <v>575</v>
      </c>
      <c r="G440" s="137" t="s">
        <v>588</v>
      </c>
      <c r="H440" s="137" t="s">
        <v>589</v>
      </c>
      <c r="I440" s="137" t="s">
        <v>597</v>
      </c>
      <c r="J440" s="137" t="s">
        <v>598</v>
      </c>
      <c r="K440" s="137" t="s">
        <v>621</v>
      </c>
      <c r="L440" s="137" t="s">
        <v>620</v>
      </c>
      <c r="M440" s="137" t="s">
        <v>664</v>
      </c>
      <c r="N440" s="137" t="s">
        <v>663</v>
      </c>
      <c r="O440" s="273" t="s">
        <v>674</v>
      </c>
      <c r="P440" s="299" t="s">
        <v>675</v>
      </c>
    </row>
    <row r="441" spans="1:16" ht="12.75" x14ac:dyDescent="0.2">
      <c r="A441" s="5"/>
      <c r="B441" s="147" t="s">
        <v>181</v>
      </c>
      <c r="C441" s="82" t="s">
        <v>183</v>
      </c>
      <c r="D441" s="104">
        <f>D442+D447+D455+D460+D465+D467+D470</f>
        <v>28948</v>
      </c>
      <c r="E441" s="104">
        <f t="shared" ref="E441:G441" si="321">E442+E447+E455+E460+E465+E467+E470</f>
        <v>0</v>
      </c>
      <c r="F441" s="104">
        <f>D441+E441</f>
        <v>28948</v>
      </c>
      <c r="G441" s="104">
        <f t="shared" si="321"/>
        <v>0</v>
      </c>
      <c r="H441" s="109">
        <f>F441+G441</f>
        <v>28948</v>
      </c>
      <c r="I441" s="104">
        <f t="shared" ref="I441:K441" si="322">I442+I447+I455+I460+I465+I467+I470</f>
        <v>0</v>
      </c>
      <c r="J441" s="109">
        <f>H441+I441</f>
        <v>28948</v>
      </c>
      <c r="K441" s="99">
        <f t="shared" si="322"/>
        <v>0</v>
      </c>
      <c r="L441" s="109">
        <f>J441+K441</f>
        <v>28948</v>
      </c>
      <c r="M441" s="99">
        <f t="shared" ref="M441" si="323">M442+M447+M455+M460+M465+M467+M470</f>
        <v>0</v>
      </c>
      <c r="N441" s="109">
        <f>L441+M441</f>
        <v>28948</v>
      </c>
      <c r="O441" s="52">
        <f>O442+O447+O455+O460+O465+O467+O470</f>
        <v>27030</v>
      </c>
      <c r="P441" s="301">
        <f>O441/N441*100</f>
        <v>93.374326378333564</v>
      </c>
    </row>
    <row r="442" spans="1:16" ht="12.75" x14ac:dyDescent="0.2">
      <c r="A442" s="3">
        <v>41</v>
      </c>
      <c r="B442" s="151">
        <v>610</v>
      </c>
      <c r="C442" s="3" t="s">
        <v>496</v>
      </c>
      <c r="D442" s="123">
        <f t="shared" ref="D442:E442" si="324">SUM(D443:D446)</f>
        <v>18512</v>
      </c>
      <c r="E442" s="100">
        <f t="shared" si="324"/>
        <v>0</v>
      </c>
      <c r="F442" s="95">
        <f t="shared" ref="F442:F470" si="325">D442+E442</f>
        <v>18512</v>
      </c>
      <c r="G442" s="100">
        <f t="shared" ref="G442:I442" si="326">SUM(G443:G446)</f>
        <v>0</v>
      </c>
      <c r="H442" s="46">
        <f t="shared" ref="H442:H470" si="327">F442+G442</f>
        <v>18512</v>
      </c>
      <c r="I442" s="100">
        <f t="shared" si="326"/>
        <v>0</v>
      </c>
      <c r="J442" s="46">
        <f t="shared" ref="J442:J470" si="328">H442+I442</f>
        <v>18512</v>
      </c>
      <c r="K442" s="100">
        <f t="shared" ref="K442:M442" si="329">SUM(K443:K446)</f>
        <v>0</v>
      </c>
      <c r="L442" s="46">
        <f t="shared" ref="L442:L470" si="330">J442+K442</f>
        <v>18512</v>
      </c>
      <c r="M442" s="100">
        <f t="shared" si="329"/>
        <v>0</v>
      </c>
      <c r="N442" s="46">
        <f t="shared" ref="N442:N470" si="331">L442+M442</f>
        <v>18512</v>
      </c>
      <c r="O442" s="49">
        <f>SUM(O443:O446)</f>
        <v>18098</v>
      </c>
      <c r="P442" s="322">
        <f>O442/N442*100</f>
        <v>97.763612791702684</v>
      </c>
    </row>
    <row r="443" spans="1:16" ht="12.75" x14ac:dyDescent="0.2">
      <c r="A443" s="4">
        <v>41</v>
      </c>
      <c r="B443" s="152">
        <v>611</v>
      </c>
      <c r="C443" s="4" t="s">
        <v>46</v>
      </c>
      <c r="D443" s="80">
        <v>18512</v>
      </c>
      <c r="E443" s="79">
        <v>0</v>
      </c>
      <c r="F443" s="105">
        <f t="shared" si="325"/>
        <v>18512</v>
      </c>
      <c r="G443" s="79">
        <v>0</v>
      </c>
      <c r="H443" s="43">
        <f t="shared" si="327"/>
        <v>18512</v>
      </c>
      <c r="I443" s="79">
        <v>0</v>
      </c>
      <c r="J443" s="43">
        <f t="shared" si="328"/>
        <v>18512</v>
      </c>
      <c r="K443" s="79">
        <v>0</v>
      </c>
      <c r="L443" s="43">
        <f t="shared" si="330"/>
        <v>18512</v>
      </c>
      <c r="M443" s="79">
        <v>0</v>
      </c>
      <c r="N443" s="43">
        <f t="shared" si="331"/>
        <v>18512</v>
      </c>
      <c r="O443" s="44">
        <v>13908</v>
      </c>
      <c r="P443" s="321">
        <f t="shared" ref="P443:P470" si="332">O443/N443*100</f>
        <v>75.129645635263614</v>
      </c>
    </row>
    <row r="444" spans="1:16" ht="12.75" x14ac:dyDescent="0.2">
      <c r="A444" s="4">
        <v>41</v>
      </c>
      <c r="B444" s="152">
        <v>612</v>
      </c>
      <c r="C444" s="4" t="s">
        <v>47</v>
      </c>
      <c r="D444" s="80"/>
      <c r="E444" s="79"/>
      <c r="F444" s="105">
        <f t="shared" si="325"/>
        <v>0</v>
      </c>
      <c r="G444" s="79"/>
      <c r="H444" s="43">
        <f t="shared" si="327"/>
        <v>0</v>
      </c>
      <c r="I444" s="79"/>
      <c r="J444" s="43">
        <f t="shared" si="328"/>
        <v>0</v>
      </c>
      <c r="K444" s="79"/>
      <c r="L444" s="43">
        <f t="shared" si="330"/>
        <v>0</v>
      </c>
      <c r="M444" s="79"/>
      <c r="N444" s="43">
        <f t="shared" si="331"/>
        <v>0</v>
      </c>
      <c r="O444" s="44">
        <v>680</v>
      </c>
      <c r="P444" s="323">
        <v>0</v>
      </c>
    </row>
    <row r="445" spans="1:16" ht="12.75" x14ac:dyDescent="0.2">
      <c r="A445" s="4">
        <v>41</v>
      </c>
      <c r="B445" s="152">
        <v>614</v>
      </c>
      <c r="C445" s="4" t="s">
        <v>49</v>
      </c>
      <c r="D445" s="80"/>
      <c r="E445" s="79"/>
      <c r="F445" s="105">
        <f t="shared" si="325"/>
        <v>0</v>
      </c>
      <c r="G445" s="79"/>
      <c r="H445" s="43">
        <f t="shared" si="327"/>
        <v>0</v>
      </c>
      <c r="I445" s="79"/>
      <c r="J445" s="43">
        <f t="shared" si="328"/>
        <v>0</v>
      </c>
      <c r="K445" s="79"/>
      <c r="L445" s="43">
        <f t="shared" si="330"/>
        <v>0</v>
      </c>
      <c r="M445" s="79"/>
      <c r="N445" s="43">
        <f t="shared" si="331"/>
        <v>0</v>
      </c>
      <c r="O445" s="44">
        <v>2810</v>
      </c>
      <c r="P445" s="323">
        <v>0</v>
      </c>
    </row>
    <row r="446" spans="1:16" ht="12.75" x14ac:dyDescent="0.2">
      <c r="A446" s="4">
        <v>41</v>
      </c>
      <c r="B446" s="152">
        <v>615</v>
      </c>
      <c r="C446" s="4" t="s">
        <v>50</v>
      </c>
      <c r="D446" s="80"/>
      <c r="E446" s="79"/>
      <c r="F446" s="105">
        <f t="shared" si="325"/>
        <v>0</v>
      </c>
      <c r="G446" s="79"/>
      <c r="H446" s="43">
        <f t="shared" si="327"/>
        <v>0</v>
      </c>
      <c r="I446" s="79"/>
      <c r="J446" s="43">
        <f t="shared" si="328"/>
        <v>0</v>
      </c>
      <c r="K446" s="79"/>
      <c r="L446" s="43">
        <f t="shared" si="330"/>
        <v>0</v>
      </c>
      <c r="M446" s="79"/>
      <c r="N446" s="43">
        <f t="shared" si="331"/>
        <v>0</v>
      </c>
      <c r="O446" s="44">
        <v>700</v>
      </c>
      <c r="P446" s="323">
        <v>0</v>
      </c>
    </row>
    <row r="447" spans="1:16" ht="12.75" x14ac:dyDescent="0.2">
      <c r="A447" s="3">
        <v>41</v>
      </c>
      <c r="B447" s="151">
        <v>620</v>
      </c>
      <c r="C447" s="3" t="s">
        <v>51</v>
      </c>
      <c r="D447" s="121">
        <f t="shared" ref="D447:E447" si="333">SUM(D448:D454)</f>
        <v>6470</v>
      </c>
      <c r="E447" s="95">
        <f t="shared" si="333"/>
        <v>0</v>
      </c>
      <c r="F447" s="95">
        <f t="shared" si="325"/>
        <v>6470</v>
      </c>
      <c r="G447" s="95">
        <f t="shared" ref="G447:I447" si="334">SUM(G448:G454)</f>
        <v>0</v>
      </c>
      <c r="H447" s="46">
        <f t="shared" si="327"/>
        <v>6470</v>
      </c>
      <c r="I447" s="95">
        <f t="shared" si="334"/>
        <v>0</v>
      </c>
      <c r="J447" s="46">
        <f t="shared" si="328"/>
        <v>6470</v>
      </c>
      <c r="K447" s="95">
        <f t="shared" ref="K447:M447" si="335">SUM(K448:K454)</f>
        <v>0</v>
      </c>
      <c r="L447" s="46">
        <f t="shared" si="330"/>
        <v>6470</v>
      </c>
      <c r="M447" s="95">
        <f t="shared" si="335"/>
        <v>0</v>
      </c>
      <c r="N447" s="46">
        <f t="shared" si="331"/>
        <v>6470</v>
      </c>
      <c r="O447" s="49">
        <f>SUM(O448:O454)</f>
        <v>5884</v>
      </c>
      <c r="P447" s="322">
        <f t="shared" si="332"/>
        <v>90.942812982998461</v>
      </c>
    </row>
    <row r="448" spans="1:16" ht="12.75" x14ac:dyDescent="0.2">
      <c r="A448" s="4">
        <v>41</v>
      </c>
      <c r="B448" s="152" t="s">
        <v>52</v>
      </c>
      <c r="C448" s="4" t="s">
        <v>53</v>
      </c>
      <c r="D448" s="80">
        <v>1851</v>
      </c>
      <c r="E448" s="79">
        <v>0</v>
      </c>
      <c r="F448" s="105">
        <f t="shared" si="325"/>
        <v>1851</v>
      </c>
      <c r="G448" s="79">
        <v>0</v>
      </c>
      <c r="H448" s="43">
        <f t="shared" si="327"/>
        <v>1851</v>
      </c>
      <c r="I448" s="79">
        <v>0</v>
      </c>
      <c r="J448" s="43">
        <f t="shared" si="328"/>
        <v>1851</v>
      </c>
      <c r="K448" s="79">
        <v>0</v>
      </c>
      <c r="L448" s="43">
        <f t="shared" si="330"/>
        <v>1851</v>
      </c>
      <c r="M448" s="79">
        <v>0</v>
      </c>
      <c r="N448" s="43">
        <f t="shared" si="331"/>
        <v>1851</v>
      </c>
      <c r="O448" s="44">
        <v>1904</v>
      </c>
      <c r="P448" s="321">
        <f t="shared" si="332"/>
        <v>102.86331712587791</v>
      </c>
    </row>
    <row r="449" spans="1:16" ht="12.75" x14ac:dyDescent="0.2">
      <c r="A449" s="4">
        <v>41</v>
      </c>
      <c r="B449" s="152">
        <v>625001</v>
      </c>
      <c r="C449" s="4" t="s">
        <v>116</v>
      </c>
      <c r="D449" s="80">
        <v>259</v>
      </c>
      <c r="E449" s="79">
        <v>0</v>
      </c>
      <c r="F449" s="105">
        <f t="shared" si="325"/>
        <v>259</v>
      </c>
      <c r="G449" s="79">
        <v>0</v>
      </c>
      <c r="H449" s="43">
        <f t="shared" si="327"/>
        <v>259</v>
      </c>
      <c r="I449" s="79">
        <v>0</v>
      </c>
      <c r="J449" s="43">
        <f t="shared" si="328"/>
        <v>259</v>
      </c>
      <c r="K449" s="79">
        <v>0</v>
      </c>
      <c r="L449" s="43">
        <f t="shared" si="330"/>
        <v>259</v>
      </c>
      <c r="M449" s="79">
        <v>0</v>
      </c>
      <c r="N449" s="43">
        <f t="shared" si="331"/>
        <v>259</v>
      </c>
      <c r="O449" s="44">
        <v>252</v>
      </c>
      <c r="P449" s="321">
        <f t="shared" si="332"/>
        <v>97.297297297297305</v>
      </c>
    </row>
    <row r="450" spans="1:16" ht="12.75" x14ac:dyDescent="0.2">
      <c r="A450" s="4">
        <v>41</v>
      </c>
      <c r="B450" s="152">
        <v>625002</v>
      </c>
      <c r="C450" s="4" t="s">
        <v>54</v>
      </c>
      <c r="D450" s="80">
        <v>2592</v>
      </c>
      <c r="E450" s="79">
        <v>0</v>
      </c>
      <c r="F450" s="105">
        <f t="shared" si="325"/>
        <v>2592</v>
      </c>
      <c r="G450" s="79">
        <v>0</v>
      </c>
      <c r="H450" s="43">
        <f t="shared" si="327"/>
        <v>2592</v>
      </c>
      <c r="I450" s="79">
        <v>0</v>
      </c>
      <c r="J450" s="43">
        <f t="shared" si="328"/>
        <v>2592</v>
      </c>
      <c r="K450" s="79">
        <v>0</v>
      </c>
      <c r="L450" s="43">
        <f t="shared" si="330"/>
        <v>2592</v>
      </c>
      <c r="M450" s="79">
        <v>0</v>
      </c>
      <c r="N450" s="43">
        <f t="shared" si="331"/>
        <v>2592</v>
      </c>
      <c r="O450" s="44">
        <v>2524</v>
      </c>
      <c r="P450" s="321">
        <f t="shared" si="332"/>
        <v>97.376543209876544</v>
      </c>
    </row>
    <row r="451" spans="1:16" ht="12.75" x14ac:dyDescent="0.2">
      <c r="A451" s="4">
        <v>41</v>
      </c>
      <c r="B451" s="152">
        <v>625003</v>
      </c>
      <c r="C451" s="4" t="s">
        <v>55</v>
      </c>
      <c r="D451" s="80">
        <v>148</v>
      </c>
      <c r="E451" s="79">
        <v>0</v>
      </c>
      <c r="F451" s="105">
        <f t="shared" si="325"/>
        <v>148</v>
      </c>
      <c r="G451" s="79">
        <v>0</v>
      </c>
      <c r="H451" s="43">
        <f t="shared" si="327"/>
        <v>148</v>
      </c>
      <c r="I451" s="79">
        <v>0</v>
      </c>
      <c r="J451" s="43">
        <f t="shared" si="328"/>
        <v>148</v>
      </c>
      <c r="K451" s="79">
        <v>0</v>
      </c>
      <c r="L451" s="43">
        <f t="shared" si="330"/>
        <v>148</v>
      </c>
      <c r="M451" s="79">
        <v>0</v>
      </c>
      <c r="N451" s="43">
        <f t="shared" si="331"/>
        <v>148</v>
      </c>
      <c r="O451" s="44">
        <v>144</v>
      </c>
      <c r="P451" s="321">
        <f t="shared" si="332"/>
        <v>97.297297297297305</v>
      </c>
    </row>
    <row r="452" spans="1:16" ht="12.75" x14ac:dyDescent="0.2">
      <c r="A452" s="4">
        <v>41</v>
      </c>
      <c r="B452" s="152">
        <v>625004</v>
      </c>
      <c r="C452" s="4" t="s">
        <v>56</v>
      </c>
      <c r="D452" s="80">
        <v>555</v>
      </c>
      <c r="E452" s="79">
        <v>0</v>
      </c>
      <c r="F452" s="105">
        <f t="shared" si="325"/>
        <v>555</v>
      </c>
      <c r="G452" s="79">
        <v>0</v>
      </c>
      <c r="H452" s="43">
        <f t="shared" si="327"/>
        <v>555</v>
      </c>
      <c r="I452" s="79">
        <v>0</v>
      </c>
      <c r="J452" s="43">
        <f t="shared" si="328"/>
        <v>555</v>
      </c>
      <c r="K452" s="79">
        <v>0</v>
      </c>
      <c r="L452" s="43">
        <f t="shared" si="330"/>
        <v>555</v>
      </c>
      <c r="M452" s="79">
        <v>0</v>
      </c>
      <c r="N452" s="43">
        <f t="shared" si="331"/>
        <v>555</v>
      </c>
      <c r="O452" s="44">
        <v>98</v>
      </c>
      <c r="P452" s="321">
        <f t="shared" si="332"/>
        <v>17.657657657657658</v>
      </c>
    </row>
    <row r="453" spans="1:16" ht="12.75" x14ac:dyDescent="0.2">
      <c r="A453" s="4">
        <v>41</v>
      </c>
      <c r="B453" s="152">
        <v>625005</v>
      </c>
      <c r="C453" s="4" t="s">
        <v>57</v>
      </c>
      <c r="D453" s="80">
        <v>185</v>
      </c>
      <c r="E453" s="79">
        <v>0</v>
      </c>
      <c r="F453" s="105">
        <f t="shared" si="325"/>
        <v>185</v>
      </c>
      <c r="G453" s="79">
        <v>0</v>
      </c>
      <c r="H453" s="43">
        <f t="shared" si="327"/>
        <v>185</v>
      </c>
      <c r="I453" s="79">
        <v>0</v>
      </c>
      <c r="J453" s="43">
        <f t="shared" si="328"/>
        <v>185</v>
      </c>
      <c r="K453" s="79">
        <v>0</v>
      </c>
      <c r="L453" s="43">
        <f t="shared" si="330"/>
        <v>185</v>
      </c>
      <c r="M453" s="79">
        <v>0</v>
      </c>
      <c r="N453" s="43">
        <f t="shared" si="331"/>
        <v>185</v>
      </c>
      <c r="O453" s="44">
        <v>106</v>
      </c>
      <c r="P453" s="321">
        <f t="shared" si="332"/>
        <v>57.297297297297298</v>
      </c>
    </row>
    <row r="454" spans="1:16" ht="12.75" x14ac:dyDescent="0.2">
      <c r="A454" s="4">
        <v>41</v>
      </c>
      <c r="B454" s="152">
        <v>625007</v>
      </c>
      <c r="C454" s="4" t="s">
        <v>98</v>
      </c>
      <c r="D454" s="80">
        <v>880</v>
      </c>
      <c r="E454" s="79">
        <v>0</v>
      </c>
      <c r="F454" s="105">
        <f t="shared" si="325"/>
        <v>880</v>
      </c>
      <c r="G454" s="79">
        <v>0</v>
      </c>
      <c r="H454" s="43">
        <f t="shared" si="327"/>
        <v>880</v>
      </c>
      <c r="I454" s="79">
        <v>0</v>
      </c>
      <c r="J454" s="43">
        <f t="shared" si="328"/>
        <v>880</v>
      </c>
      <c r="K454" s="79">
        <v>0</v>
      </c>
      <c r="L454" s="43">
        <f t="shared" si="330"/>
        <v>880</v>
      </c>
      <c r="M454" s="79">
        <v>0</v>
      </c>
      <c r="N454" s="43">
        <f t="shared" si="331"/>
        <v>880</v>
      </c>
      <c r="O454" s="44">
        <v>856</v>
      </c>
      <c r="P454" s="321">
        <f t="shared" si="332"/>
        <v>97.27272727272728</v>
      </c>
    </row>
    <row r="455" spans="1:16" ht="12.75" x14ac:dyDescent="0.2">
      <c r="A455" s="3">
        <v>41</v>
      </c>
      <c r="B455" s="151">
        <v>632</v>
      </c>
      <c r="C455" s="3" t="s">
        <v>62</v>
      </c>
      <c r="D455" s="121">
        <f>SUM(D456:D459)</f>
        <v>450</v>
      </c>
      <c r="E455" s="95">
        <f t="shared" ref="E455:G455" si="336">SUM(E456:E459)</f>
        <v>0</v>
      </c>
      <c r="F455" s="95">
        <f t="shared" si="325"/>
        <v>450</v>
      </c>
      <c r="G455" s="95">
        <f t="shared" si="336"/>
        <v>0</v>
      </c>
      <c r="H455" s="46">
        <f t="shared" si="327"/>
        <v>450</v>
      </c>
      <c r="I455" s="95">
        <f t="shared" ref="I455:K455" si="337">SUM(I456:I459)</f>
        <v>0</v>
      </c>
      <c r="J455" s="46">
        <f t="shared" si="328"/>
        <v>450</v>
      </c>
      <c r="K455" s="95">
        <f t="shared" si="337"/>
        <v>0</v>
      </c>
      <c r="L455" s="46">
        <f t="shared" si="330"/>
        <v>450</v>
      </c>
      <c r="M455" s="95">
        <f t="shared" ref="M455" si="338">SUM(M456:M459)</f>
        <v>0</v>
      </c>
      <c r="N455" s="46">
        <f t="shared" si="331"/>
        <v>450</v>
      </c>
      <c r="O455" s="49">
        <f>SUM(O456:O459)</f>
        <v>456</v>
      </c>
      <c r="P455" s="322">
        <f t="shared" si="332"/>
        <v>101.33333333333334</v>
      </c>
    </row>
    <row r="456" spans="1:16" ht="12.75" x14ac:dyDescent="0.2">
      <c r="A456" s="4">
        <v>41</v>
      </c>
      <c r="B456" s="152">
        <v>632001</v>
      </c>
      <c r="C456" s="4" t="s">
        <v>173</v>
      </c>
      <c r="D456" s="80">
        <v>450</v>
      </c>
      <c r="E456" s="79">
        <v>0</v>
      </c>
      <c r="F456" s="105">
        <f t="shared" si="325"/>
        <v>450</v>
      </c>
      <c r="G456" s="79">
        <v>0</v>
      </c>
      <c r="H456" s="43">
        <f t="shared" si="327"/>
        <v>450</v>
      </c>
      <c r="I456" s="79">
        <v>0</v>
      </c>
      <c r="J456" s="43">
        <f t="shared" si="328"/>
        <v>450</v>
      </c>
      <c r="K456" s="79">
        <v>0</v>
      </c>
      <c r="L456" s="43">
        <f t="shared" si="330"/>
        <v>450</v>
      </c>
      <c r="M456" s="79">
        <v>0</v>
      </c>
      <c r="N456" s="43">
        <f t="shared" si="331"/>
        <v>450</v>
      </c>
      <c r="O456" s="44"/>
      <c r="P456" s="321">
        <f t="shared" si="332"/>
        <v>0</v>
      </c>
    </row>
    <row r="457" spans="1:16" ht="12.75" x14ac:dyDescent="0.2">
      <c r="A457" s="4">
        <v>41</v>
      </c>
      <c r="B457" s="152">
        <v>632001</v>
      </c>
      <c r="C457" s="4" t="s">
        <v>174</v>
      </c>
      <c r="D457" s="80"/>
      <c r="E457" s="79"/>
      <c r="F457" s="105">
        <f t="shared" si="325"/>
        <v>0</v>
      </c>
      <c r="G457" s="79"/>
      <c r="H457" s="43">
        <f t="shared" si="327"/>
        <v>0</v>
      </c>
      <c r="I457" s="79"/>
      <c r="J457" s="43">
        <f t="shared" si="328"/>
        <v>0</v>
      </c>
      <c r="K457" s="79"/>
      <c r="L457" s="43">
        <f t="shared" si="330"/>
        <v>0</v>
      </c>
      <c r="M457" s="79"/>
      <c r="N457" s="43">
        <f t="shared" si="331"/>
        <v>0</v>
      </c>
      <c r="O457" s="44"/>
      <c r="P457" s="323">
        <v>0</v>
      </c>
    </row>
    <row r="458" spans="1:16" ht="12.75" x14ac:dyDescent="0.2">
      <c r="A458" s="4">
        <v>41</v>
      </c>
      <c r="B458" s="152">
        <v>6320014</v>
      </c>
      <c r="C458" s="4" t="s">
        <v>344</v>
      </c>
      <c r="D458" s="80"/>
      <c r="E458" s="79"/>
      <c r="F458" s="105">
        <f t="shared" si="325"/>
        <v>0</v>
      </c>
      <c r="G458" s="79"/>
      <c r="H458" s="43">
        <f t="shared" si="327"/>
        <v>0</v>
      </c>
      <c r="I458" s="79"/>
      <c r="J458" s="43">
        <f t="shared" si="328"/>
        <v>0</v>
      </c>
      <c r="K458" s="79"/>
      <c r="L458" s="43">
        <f t="shared" si="330"/>
        <v>0</v>
      </c>
      <c r="M458" s="79"/>
      <c r="N458" s="43">
        <f t="shared" si="331"/>
        <v>0</v>
      </c>
      <c r="O458" s="44"/>
      <c r="P458" s="323">
        <v>0</v>
      </c>
    </row>
    <row r="459" spans="1:16" ht="12.75" x14ac:dyDescent="0.2">
      <c r="A459" s="4">
        <v>41</v>
      </c>
      <c r="B459" s="152">
        <v>632003</v>
      </c>
      <c r="C459" s="4" t="s">
        <v>176</v>
      </c>
      <c r="D459" s="80">
        <v>0</v>
      </c>
      <c r="E459" s="79">
        <v>0</v>
      </c>
      <c r="F459" s="105">
        <f t="shared" si="325"/>
        <v>0</v>
      </c>
      <c r="G459" s="79">
        <v>0</v>
      </c>
      <c r="H459" s="43">
        <f t="shared" si="327"/>
        <v>0</v>
      </c>
      <c r="I459" s="79">
        <v>0</v>
      </c>
      <c r="J459" s="43">
        <f t="shared" si="328"/>
        <v>0</v>
      </c>
      <c r="K459" s="79">
        <v>0</v>
      </c>
      <c r="L459" s="43">
        <f t="shared" si="330"/>
        <v>0</v>
      </c>
      <c r="M459" s="79">
        <v>0</v>
      </c>
      <c r="N459" s="43">
        <f t="shared" si="331"/>
        <v>0</v>
      </c>
      <c r="O459" s="44">
        <v>456</v>
      </c>
      <c r="P459" s="323">
        <v>0</v>
      </c>
    </row>
    <row r="460" spans="1:16" ht="12.75" x14ac:dyDescent="0.2">
      <c r="A460" s="3">
        <v>41</v>
      </c>
      <c r="B460" s="151">
        <v>633</v>
      </c>
      <c r="C460" s="3" t="s">
        <v>101</v>
      </c>
      <c r="D460" s="121">
        <f t="shared" ref="D460:E460" si="339">SUM(D461:D464)</f>
        <v>1250</v>
      </c>
      <c r="E460" s="95">
        <f t="shared" si="339"/>
        <v>0</v>
      </c>
      <c r="F460" s="95">
        <f t="shared" si="325"/>
        <v>1250</v>
      </c>
      <c r="G460" s="95">
        <f t="shared" ref="G460:I460" si="340">SUM(G461:G464)</f>
        <v>0</v>
      </c>
      <c r="H460" s="46">
        <f t="shared" si="327"/>
        <v>1250</v>
      </c>
      <c r="I460" s="95">
        <f t="shared" si="340"/>
        <v>0</v>
      </c>
      <c r="J460" s="46">
        <f t="shared" si="328"/>
        <v>1250</v>
      </c>
      <c r="K460" s="95">
        <f t="shared" ref="K460:M460" si="341">SUM(K461:K464)</f>
        <v>0</v>
      </c>
      <c r="L460" s="46">
        <f t="shared" si="330"/>
        <v>1250</v>
      </c>
      <c r="M460" s="95">
        <f t="shared" si="341"/>
        <v>0</v>
      </c>
      <c r="N460" s="46">
        <f t="shared" si="331"/>
        <v>1250</v>
      </c>
      <c r="O460" s="49">
        <f>SUM(O461:O464)</f>
        <v>210</v>
      </c>
      <c r="P460" s="322">
        <f t="shared" si="332"/>
        <v>16.8</v>
      </c>
    </row>
    <row r="461" spans="1:16" ht="12.75" x14ac:dyDescent="0.2">
      <c r="A461" s="4">
        <v>41</v>
      </c>
      <c r="B461" s="152">
        <v>633001</v>
      </c>
      <c r="C461" s="4" t="s">
        <v>68</v>
      </c>
      <c r="D461" s="80">
        <v>200</v>
      </c>
      <c r="E461" s="79">
        <v>0</v>
      </c>
      <c r="F461" s="105">
        <f t="shared" si="325"/>
        <v>200</v>
      </c>
      <c r="G461" s="79">
        <v>0</v>
      </c>
      <c r="H461" s="43">
        <f t="shared" si="327"/>
        <v>200</v>
      </c>
      <c r="I461" s="79">
        <v>0</v>
      </c>
      <c r="J461" s="43">
        <f t="shared" si="328"/>
        <v>200</v>
      </c>
      <c r="K461" s="79">
        <v>0</v>
      </c>
      <c r="L461" s="43">
        <f t="shared" si="330"/>
        <v>200</v>
      </c>
      <c r="M461" s="79">
        <v>0</v>
      </c>
      <c r="N461" s="43">
        <f t="shared" si="331"/>
        <v>200</v>
      </c>
      <c r="O461" s="44"/>
      <c r="P461" s="321">
        <f t="shared" si="332"/>
        <v>0</v>
      </c>
    </row>
    <row r="462" spans="1:16" ht="12.75" x14ac:dyDescent="0.2">
      <c r="A462" s="4">
        <v>41</v>
      </c>
      <c r="B462" s="152">
        <v>633004</v>
      </c>
      <c r="C462" s="4" t="s">
        <v>177</v>
      </c>
      <c r="D462" s="80">
        <v>500</v>
      </c>
      <c r="E462" s="79">
        <v>0</v>
      </c>
      <c r="F462" s="105">
        <f t="shared" si="325"/>
        <v>500</v>
      </c>
      <c r="G462" s="79">
        <v>0</v>
      </c>
      <c r="H462" s="43">
        <f t="shared" si="327"/>
        <v>500</v>
      </c>
      <c r="I462" s="79">
        <v>0</v>
      </c>
      <c r="J462" s="43">
        <f t="shared" si="328"/>
        <v>500</v>
      </c>
      <c r="K462" s="79">
        <v>0</v>
      </c>
      <c r="L462" s="43">
        <f t="shared" si="330"/>
        <v>500</v>
      </c>
      <c r="M462" s="79">
        <v>0</v>
      </c>
      <c r="N462" s="43">
        <f t="shared" si="331"/>
        <v>500</v>
      </c>
      <c r="O462" s="44"/>
      <c r="P462" s="321">
        <f t="shared" si="332"/>
        <v>0</v>
      </c>
    </row>
    <row r="463" spans="1:16" ht="12.75" x14ac:dyDescent="0.2">
      <c r="A463" s="4">
        <v>41</v>
      </c>
      <c r="B463" s="152">
        <v>633009</v>
      </c>
      <c r="C463" s="4" t="s">
        <v>184</v>
      </c>
      <c r="D463" s="80">
        <v>200</v>
      </c>
      <c r="E463" s="79">
        <v>0</v>
      </c>
      <c r="F463" s="105">
        <f t="shared" si="325"/>
        <v>200</v>
      </c>
      <c r="G463" s="79">
        <v>0</v>
      </c>
      <c r="H463" s="43">
        <f t="shared" si="327"/>
        <v>200</v>
      </c>
      <c r="I463" s="79">
        <v>0</v>
      </c>
      <c r="J463" s="43">
        <f t="shared" si="328"/>
        <v>200</v>
      </c>
      <c r="K463" s="79">
        <v>0</v>
      </c>
      <c r="L463" s="43">
        <f t="shared" si="330"/>
        <v>200</v>
      </c>
      <c r="M463" s="79">
        <v>0</v>
      </c>
      <c r="N463" s="43">
        <f t="shared" si="331"/>
        <v>200</v>
      </c>
      <c r="O463" s="44"/>
      <c r="P463" s="321">
        <f t="shared" si="332"/>
        <v>0</v>
      </c>
    </row>
    <row r="464" spans="1:16" ht="12.75" x14ac:dyDescent="0.2">
      <c r="A464" s="4">
        <v>41</v>
      </c>
      <c r="B464" s="152">
        <v>633006</v>
      </c>
      <c r="C464" s="4" t="s">
        <v>178</v>
      </c>
      <c r="D464" s="80">
        <v>350</v>
      </c>
      <c r="E464" s="79">
        <v>0</v>
      </c>
      <c r="F464" s="105">
        <f t="shared" si="325"/>
        <v>350</v>
      </c>
      <c r="G464" s="79">
        <v>0</v>
      </c>
      <c r="H464" s="43">
        <f t="shared" si="327"/>
        <v>350</v>
      </c>
      <c r="I464" s="79">
        <v>0</v>
      </c>
      <c r="J464" s="43">
        <f t="shared" si="328"/>
        <v>350</v>
      </c>
      <c r="K464" s="79">
        <v>0</v>
      </c>
      <c r="L464" s="43">
        <f t="shared" si="330"/>
        <v>350</v>
      </c>
      <c r="M464" s="79">
        <v>0</v>
      </c>
      <c r="N464" s="43">
        <f t="shared" si="331"/>
        <v>350</v>
      </c>
      <c r="O464" s="44">
        <v>210</v>
      </c>
      <c r="P464" s="321">
        <f t="shared" si="332"/>
        <v>60</v>
      </c>
    </row>
    <row r="465" spans="1:16" ht="12.75" x14ac:dyDescent="0.2">
      <c r="A465" s="3">
        <v>41</v>
      </c>
      <c r="B465" s="151">
        <v>634</v>
      </c>
      <c r="C465" s="3" t="s">
        <v>73</v>
      </c>
      <c r="D465" s="121">
        <f t="shared" ref="D465:M465" si="342">SUM(D466)</f>
        <v>2000</v>
      </c>
      <c r="E465" s="95">
        <f t="shared" si="342"/>
        <v>0</v>
      </c>
      <c r="F465" s="95">
        <f t="shared" si="325"/>
        <v>2000</v>
      </c>
      <c r="G465" s="95">
        <f t="shared" si="342"/>
        <v>0</v>
      </c>
      <c r="H465" s="46">
        <f t="shared" si="327"/>
        <v>2000</v>
      </c>
      <c r="I465" s="95">
        <f t="shared" si="342"/>
        <v>0</v>
      </c>
      <c r="J465" s="46">
        <f t="shared" si="328"/>
        <v>2000</v>
      </c>
      <c r="K465" s="95">
        <f t="shared" si="342"/>
        <v>0</v>
      </c>
      <c r="L465" s="46">
        <f t="shared" si="330"/>
        <v>2000</v>
      </c>
      <c r="M465" s="95">
        <f t="shared" si="342"/>
        <v>0</v>
      </c>
      <c r="N465" s="46">
        <f t="shared" si="331"/>
        <v>2000</v>
      </c>
      <c r="O465" s="49">
        <f>SUM(O466)</f>
        <v>2300</v>
      </c>
      <c r="P465" s="321">
        <f t="shared" si="332"/>
        <v>114.99999999999999</v>
      </c>
    </row>
    <row r="466" spans="1:16" ht="12.75" x14ac:dyDescent="0.2">
      <c r="A466" s="4">
        <v>41</v>
      </c>
      <c r="B466" s="152">
        <v>634004</v>
      </c>
      <c r="C466" s="4" t="s">
        <v>185</v>
      </c>
      <c r="D466" s="80">
        <v>2000</v>
      </c>
      <c r="E466" s="79">
        <v>0</v>
      </c>
      <c r="F466" s="105">
        <f t="shared" si="325"/>
        <v>2000</v>
      </c>
      <c r="G466" s="79">
        <v>0</v>
      </c>
      <c r="H466" s="43">
        <f t="shared" si="327"/>
        <v>2000</v>
      </c>
      <c r="I466" s="79">
        <v>0</v>
      </c>
      <c r="J466" s="43">
        <f t="shared" si="328"/>
        <v>2000</v>
      </c>
      <c r="K466" s="79">
        <v>0</v>
      </c>
      <c r="L466" s="43">
        <f t="shared" si="330"/>
        <v>2000</v>
      </c>
      <c r="M466" s="79">
        <v>0</v>
      </c>
      <c r="N466" s="43">
        <f t="shared" si="331"/>
        <v>2000</v>
      </c>
      <c r="O466" s="44">
        <v>2300</v>
      </c>
      <c r="P466" s="321">
        <f t="shared" si="332"/>
        <v>114.99999999999999</v>
      </c>
    </row>
    <row r="467" spans="1:16" ht="12.75" x14ac:dyDescent="0.2">
      <c r="A467" s="3">
        <v>41</v>
      </c>
      <c r="B467" s="151">
        <v>637</v>
      </c>
      <c r="C467" s="3" t="s">
        <v>84</v>
      </c>
      <c r="D467" s="77">
        <f>SUM(D468:D469)</f>
        <v>166</v>
      </c>
      <c r="E467" s="76">
        <f>SUM(E468:E469)</f>
        <v>0</v>
      </c>
      <c r="F467" s="95">
        <f t="shared" si="325"/>
        <v>166</v>
      </c>
      <c r="G467" s="76">
        <f>SUM(G468:G469)</f>
        <v>0</v>
      </c>
      <c r="H467" s="46">
        <f t="shared" si="327"/>
        <v>166</v>
      </c>
      <c r="I467" s="76">
        <f>SUM(I468:I469)</f>
        <v>0</v>
      </c>
      <c r="J467" s="46">
        <f t="shared" si="328"/>
        <v>166</v>
      </c>
      <c r="K467" s="76">
        <f>SUM(K468:K469)</f>
        <v>0</v>
      </c>
      <c r="L467" s="46">
        <f t="shared" si="330"/>
        <v>166</v>
      </c>
      <c r="M467" s="76">
        <f>SUM(M468:M469)</f>
        <v>0</v>
      </c>
      <c r="N467" s="46">
        <f t="shared" si="331"/>
        <v>166</v>
      </c>
      <c r="O467" s="49">
        <f>SUM(O468:O469)</f>
        <v>82</v>
      </c>
      <c r="P467" s="321">
        <f t="shared" si="332"/>
        <v>49.397590361445779</v>
      </c>
    </row>
    <row r="468" spans="1:16" ht="12.75" x14ac:dyDescent="0.2">
      <c r="A468" s="4">
        <v>41</v>
      </c>
      <c r="B468" s="152">
        <v>637005</v>
      </c>
      <c r="C468" s="4" t="s">
        <v>179</v>
      </c>
      <c r="D468" s="80">
        <v>166</v>
      </c>
      <c r="E468" s="79">
        <v>0</v>
      </c>
      <c r="F468" s="105">
        <f t="shared" si="325"/>
        <v>166</v>
      </c>
      <c r="G468" s="79">
        <v>0</v>
      </c>
      <c r="H468" s="43">
        <f t="shared" si="327"/>
        <v>166</v>
      </c>
      <c r="I468" s="79">
        <v>0</v>
      </c>
      <c r="J468" s="43">
        <f t="shared" si="328"/>
        <v>166</v>
      </c>
      <c r="K468" s="79">
        <v>0</v>
      </c>
      <c r="L468" s="43">
        <f t="shared" si="330"/>
        <v>166</v>
      </c>
      <c r="M468" s="79">
        <v>0</v>
      </c>
      <c r="N468" s="43">
        <f t="shared" si="331"/>
        <v>166</v>
      </c>
      <c r="O468" s="44">
        <v>82</v>
      </c>
      <c r="P468" s="321">
        <f t="shared" si="332"/>
        <v>49.397590361445779</v>
      </c>
    </row>
    <row r="469" spans="1:16" ht="12.75" x14ac:dyDescent="0.2">
      <c r="A469" s="4">
        <v>41</v>
      </c>
      <c r="B469" s="152" t="s">
        <v>268</v>
      </c>
      <c r="C469" s="4" t="s">
        <v>180</v>
      </c>
      <c r="D469" s="80">
        <v>0</v>
      </c>
      <c r="E469" s="79">
        <v>0</v>
      </c>
      <c r="F469" s="105">
        <f t="shared" si="325"/>
        <v>0</v>
      </c>
      <c r="G469" s="79">
        <v>0</v>
      </c>
      <c r="H469" s="43">
        <f t="shared" si="327"/>
        <v>0</v>
      </c>
      <c r="I469" s="79">
        <v>0</v>
      </c>
      <c r="J469" s="43">
        <f t="shared" si="328"/>
        <v>0</v>
      </c>
      <c r="K469" s="79">
        <v>0</v>
      </c>
      <c r="L469" s="43">
        <f t="shared" si="330"/>
        <v>0</v>
      </c>
      <c r="M469" s="79">
        <v>0</v>
      </c>
      <c r="N469" s="43">
        <f t="shared" si="331"/>
        <v>0</v>
      </c>
      <c r="O469" s="44"/>
      <c r="P469" s="321">
        <v>0</v>
      </c>
    </row>
    <row r="470" spans="1:16" ht="12.75" x14ac:dyDescent="0.2">
      <c r="A470" s="3">
        <v>41</v>
      </c>
      <c r="B470" s="151">
        <v>641</v>
      </c>
      <c r="C470" s="3" t="s">
        <v>186</v>
      </c>
      <c r="D470" s="80">
        <v>100</v>
      </c>
      <c r="E470" s="79">
        <v>0</v>
      </c>
      <c r="F470" s="105">
        <f t="shared" si="325"/>
        <v>100</v>
      </c>
      <c r="G470" s="79">
        <v>0</v>
      </c>
      <c r="H470" s="43">
        <f t="shared" si="327"/>
        <v>100</v>
      </c>
      <c r="I470" s="79">
        <v>0</v>
      </c>
      <c r="J470" s="43">
        <f t="shared" si="328"/>
        <v>100</v>
      </c>
      <c r="K470" s="79">
        <v>0</v>
      </c>
      <c r="L470" s="43">
        <f t="shared" si="330"/>
        <v>100</v>
      </c>
      <c r="M470" s="79">
        <v>0</v>
      </c>
      <c r="N470" s="43">
        <f t="shared" si="331"/>
        <v>100</v>
      </c>
      <c r="O470" s="49">
        <v>0</v>
      </c>
      <c r="P470" s="321">
        <f t="shared" si="332"/>
        <v>0</v>
      </c>
    </row>
    <row r="471" spans="1:16" ht="13.5" thickBot="1" x14ac:dyDescent="0.25">
      <c r="A471" s="6"/>
      <c r="B471" s="149"/>
      <c r="C471" s="6"/>
      <c r="D471" s="51"/>
      <c r="E471" s="51"/>
      <c r="F471" s="51"/>
    </row>
    <row r="472" spans="1:16" s="143" customFormat="1" ht="30" customHeight="1" x14ac:dyDescent="0.2">
      <c r="A472" s="142"/>
      <c r="B472" s="335" t="s">
        <v>43</v>
      </c>
      <c r="C472" s="335"/>
      <c r="D472" s="64" t="s">
        <v>571</v>
      </c>
      <c r="E472" s="137" t="s">
        <v>574</v>
      </c>
      <c r="F472" s="137" t="s">
        <v>575</v>
      </c>
      <c r="G472" s="137" t="s">
        <v>588</v>
      </c>
      <c r="H472" s="137" t="s">
        <v>589</v>
      </c>
      <c r="I472" s="137" t="s">
        <v>597</v>
      </c>
      <c r="J472" s="137" t="s">
        <v>598</v>
      </c>
      <c r="K472" s="137" t="s">
        <v>621</v>
      </c>
      <c r="L472" s="137" t="s">
        <v>620</v>
      </c>
      <c r="M472" s="137" t="s">
        <v>664</v>
      </c>
      <c r="N472" s="137" t="s">
        <v>663</v>
      </c>
      <c r="O472" s="273" t="s">
        <v>674</v>
      </c>
      <c r="P472" s="327" t="s">
        <v>675</v>
      </c>
    </row>
    <row r="473" spans="1:16" ht="12.75" x14ac:dyDescent="0.2">
      <c r="A473" s="5"/>
      <c r="B473" s="147" t="s">
        <v>187</v>
      </c>
      <c r="C473" s="82" t="s">
        <v>301</v>
      </c>
      <c r="D473" s="56">
        <f>D474+D476</f>
        <v>1500</v>
      </c>
      <c r="E473" s="56">
        <f>E474+E476</f>
        <v>0</v>
      </c>
      <c r="F473" s="56">
        <f>D473+E473</f>
        <v>1500</v>
      </c>
      <c r="G473" s="56">
        <f>G474+G476</f>
        <v>0</v>
      </c>
      <c r="H473" s="109">
        <f>F473+G473</f>
        <v>1500</v>
      </c>
      <c r="I473" s="56">
        <f>I474+I476</f>
        <v>2000</v>
      </c>
      <c r="J473" s="109">
        <f>H473+I473</f>
        <v>3500</v>
      </c>
      <c r="K473" s="56">
        <f>K474+K476</f>
        <v>0</v>
      </c>
      <c r="L473" s="109">
        <f>J473+K473</f>
        <v>3500</v>
      </c>
      <c r="M473" s="56">
        <f>M474+M476</f>
        <v>0</v>
      </c>
      <c r="N473" s="109">
        <f>L473+M473</f>
        <v>3500</v>
      </c>
      <c r="O473" s="243">
        <f>O474+O476</f>
        <v>0</v>
      </c>
      <c r="P473" s="243">
        <v>0</v>
      </c>
    </row>
    <row r="474" spans="1:16" ht="12.75" x14ac:dyDescent="0.2">
      <c r="A474" s="3">
        <v>41</v>
      </c>
      <c r="B474" s="151">
        <v>635</v>
      </c>
      <c r="C474" s="3" t="s">
        <v>102</v>
      </c>
      <c r="D474" s="121">
        <f t="shared" ref="D474:M474" si="343">SUM(D475)</f>
        <v>1000</v>
      </c>
      <c r="E474" s="95">
        <f t="shared" si="343"/>
        <v>0</v>
      </c>
      <c r="F474" s="78">
        <f t="shared" ref="F474:F477" si="344">D474+E474</f>
        <v>1000</v>
      </c>
      <c r="G474" s="95">
        <f t="shared" si="343"/>
        <v>0</v>
      </c>
      <c r="H474" s="46">
        <f t="shared" ref="H474:H477" si="345">F474+G474</f>
        <v>1000</v>
      </c>
      <c r="I474" s="95">
        <f t="shared" si="343"/>
        <v>2000</v>
      </c>
      <c r="J474" s="88">
        <f t="shared" ref="J474:J477" si="346">H474+I474</f>
        <v>3000</v>
      </c>
      <c r="K474" s="95">
        <f t="shared" si="343"/>
        <v>0</v>
      </c>
      <c r="L474" s="43">
        <f t="shared" ref="L474:L477" si="347">J474+K474</f>
        <v>3000</v>
      </c>
      <c r="M474" s="95">
        <f t="shared" si="343"/>
        <v>0</v>
      </c>
      <c r="N474" s="43">
        <f t="shared" ref="N474:N477" si="348">L474+M474</f>
        <v>3000</v>
      </c>
      <c r="O474" s="228">
        <f>SUM(O475)</f>
        <v>0</v>
      </c>
      <c r="P474" s="228">
        <v>0</v>
      </c>
    </row>
    <row r="475" spans="1:16" ht="12.75" x14ac:dyDescent="0.2">
      <c r="A475" s="4">
        <v>41</v>
      </c>
      <c r="B475" s="152">
        <v>635004</v>
      </c>
      <c r="C475" s="4" t="s">
        <v>188</v>
      </c>
      <c r="D475" s="80">
        <v>1000</v>
      </c>
      <c r="E475" s="79">
        <v>0</v>
      </c>
      <c r="F475" s="84">
        <f t="shared" si="344"/>
        <v>1000</v>
      </c>
      <c r="G475" s="79">
        <v>0</v>
      </c>
      <c r="H475" s="43">
        <f t="shared" si="345"/>
        <v>1000</v>
      </c>
      <c r="I475" s="79">
        <v>2000</v>
      </c>
      <c r="J475" s="43">
        <f t="shared" si="346"/>
        <v>3000</v>
      </c>
      <c r="K475" s="79">
        <v>0</v>
      </c>
      <c r="L475" s="43">
        <f t="shared" si="347"/>
        <v>3000</v>
      </c>
      <c r="M475" s="79">
        <v>0</v>
      </c>
      <c r="N475" s="43">
        <f t="shared" si="348"/>
        <v>3000</v>
      </c>
      <c r="O475" s="228">
        <v>0</v>
      </c>
      <c r="P475" s="228">
        <v>0</v>
      </c>
    </row>
    <row r="476" spans="1:16" ht="12.75" x14ac:dyDescent="0.2">
      <c r="A476" s="3">
        <v>41</v>
      </c>
      <c r="B476" s="151">
        <v>637</v>
      </c>
      <c r="C476" s="3" t="s">
        <v>84</v>
      </c>
      <c r="D476" s="121">
        <f t="shared" ref="D476:M476" si="349">SUM(D477)</f>
        <v>500</v>
      </c>
      <c r="E476" s="95">
        <f t="shared" si="349"/>
        <v>0</v>
      </c>
      <c r="F476" s="78">
        <f t="shared" si="344"/>
        <v>500</v>
      </c>
      <c r="G476" s="95">
        <f t="shared" si="349"/>
        <v>0</v>
      </c>
      <c r="H476" s="46">
        <f t="shared" si="345"/>
        <v>500</v>
      </c>
      <c r="I476" s="95">
        <f t="shared" si="349"/>
        <v>0</v>
      </c>
      <c r="J476" s="46">
        <f t="shared" si="346"/>
        <v>500</v>
      </c>
      <c r="K476" s="95">
        <f t="shared" si="349"/>
        <v>0</v>
      </c>
      <c r="L476" s="43">
        <f t="shared" si="347"/>
        <v>500</v>
      </c>
      <c r="M476" s="95">
        <f t="shared" si="349"/>
        <v>0</v>
      </c>
      <c r="N476" s="43">
        <f t="shared" si="348"/>
        <v>500</v>
      </c>
      <c r="O476" s="228">
        <f>SUM(O477)</f>
        <v>0</v>
      </c>
      <c r="P476" s="228">
        <v>0</v>
      </c>
    </row>
    <row r="477" spans="1:16" ht="12.75" x14ac:dyDescent="0.2">
      <c r="A477" s="4">
        <v>41</v>
      </c>
      <c r="B477" s="152">
        <v>637004</v>
      </c>
      <c r="C477" s="4" t="s">
        <v>152</v>
      </c>
      <c r="D477" s="80">
        <v>500</v>
      </c>
      <c r="E477" s="79">
        <v>0</v>
      </c>
      <c r="F477" s="84">
        <f t="shared" si="344"/>
        <v>500</v>
      </c>
      <c r="G477" s="79">
        <v>0</v>
      </c>
      <c r="H477" s="43">
        <f t="shared" si="345"/>
        <v>500</v>
      </c>
      <c r="I477" s="79">
        <v>0</v>
      </c>
      <c r="J477" s="43">
        <f t="shared" si="346"/>
        <v>500</v>
      </c>
      <c r="K477" s="79">
        <v>0</v>
      </c>
      <c r="L477" s="43">
        <f t="shared" si="347"/>
        <v>500</v>
      </c>
      <c r="M477" s="79">
        <v>0</v>
      </c>
      <c r="N477" s="43">
        <f t="shared" si="348"/>
        <v>500</v>
      </c>
      <c r="O477" s="228">
        <v>0</v>
      </c>
      <c r="P477" s="228">
        <v>0</v>
      </c>
    </row>
    <row r="478" spans="1:16" ht="13.5" thickBot="1" x14ac:dyDescent="0.25">
      <c r="A478" s="15"/>
      <c r="B478" s="170"/>
      <c r="C478" s="15"/>
      <c r="D478" s="51"/>
      <c r="E478" s="51"/>
    </row>
    <row r="479" spans="1:16" s="143" customFormat="1" ht="30" customHeight="1" x14ac:dyDescent="0.2">
      <c r="A479" s="142"/>
      <c r="B479" s="335" t="s">
        <v>43</v>
      </c>
      <c r="C479" s="335"/>
      <c r="D479" s="64" t="s">
        <v>571</v>
      </c>
      <c r="E479" s="137" t="s">
        <v>574</v>
      </c>
      <c r="F479" s="137" t="s">
        <v>575</v>
      </c>
      <c r="G479" s="137" t="s">
        <v>588</v>
      </c>
      <c r="H479" s="137" t="s">
        <v>589</v>
      </c>
      <c r="I479" s="137" t="s">
        <v>597</v>
      </c>
      <c r="J479" s="137" t="s">
        <v>598</v>
      </c>
      <c r="K479" s="137" t="s">
        <v>621</v>
      </c>
      <c r="L479" s="137" t="s">
        <v>620</v>
      </c>
      <c r="M479" s="137" t="s">
        <v>664</v>
      </c>
      <c r="N479" s="137" t="s">
        <v>663</v>
      </c>
      <c r="O479" s="273" t="s">
        <v>674</v>
      </c>
      <c r="P479" s="327" t="s">
        <v>675</v>
      </c>
    </row>
    <row r="480" spans="1:16" ht="12.75" x14ac:dyDescent="0.2">
      <c r="A480" s="5"/>
      <c r="B480" s="147" t="s">
        <v>189</v>
      </c>
      <c r="C480" s="82" t="s">
        <v>190</v>
      </c>
      <c r="D480" s="104">
        <f t="shared" ref="D480:E480" si="350">D481+D485</f>
        <v>19954</v>
      </c>
      <c r="E480" s="104">
        <f t="shared" si="350"/>
        <v>0</v>
      </c>
      <c r="F480" s="104">
        <f>D480+E480</f>
        <v>19954</v>
      </c>
      <c r="G480" s="104">
        <f t="shared" ref="G480:I480" si="351">G481+G485</f>
        <v>0</v>
      </c>
      <c r="H480" s="109">
        <f>F480+G480</f>
        <v>19954</v>
      </c>
      <c r="I480" s="104">
        <f t="shared" si="351"/>
        <v>0</v>
      </c>
      <c r="J480" s="109">
        <f>H480+I480</f>
        <v>19954</v>
      </c>
      <c r="K480" s="104">
        <f t="shared" ref="K480:M480" si="352">K481+K485</f>
        <v>0</v>
      </c>
      <c r="L480" s="109">
        <f>J480+K480</f>
        <v>19954</v>
      </c>
      <c r="M480" s="104">
        <f t="shared" si="352"/>
        <v>0</v>
      </c>
      <c r="N480" s="109">
        <f>L480+M480</f>
        <v>19954</v>
      </c>
      <c r="O480" s="52">
        <f>O481+O485</f>
        <v>9833</v>
      </c>
      <c r="P480" s="301">
        <f>O480/N480*100</f>
        <v>49.278340182419569</v>
      </c>
    </row>
    <row r="481" spans="1:19" ht="12.75" x14ac:dyDescent="0.2">
      <c r="A481" s="3">
        <v>41</v>
      </c>
      <c r="B481" s="151">
        <v>633</v>
      </c>
      <c r="C481" s="3" t="s">
        <v>101</v>
      </c>
      <c r="D481" s="121">
        <f t="shared" ref="D481" si="353">SUM(D482:D484)</f>
        <v>4000</v>
      </c>
      <c r="E481" s="95">
        <f t="shared" ref="E481:G481" si="354">SUM(E482:E484)</f>
        <v>0</v>
      </c>
      <c r="F481" s="95">
        <f t="shared" ref="F481:F486" si="355">D481+E481</f>
        <v>4000</v>
      </c>
      <c r="G481" s="95">
        <f t="shared" si="354"/>
        <v>0</v>
      </c>
      <c r="H481" s="46">
        <f t="shared" ref="H481:H486" si="356">F481+G481</f>
        <v>4000</v>
      </c>
      <c r="I481" s="95">
        <f t="shared" ref="I481:K481" si="357">SUM(I482:I484)</f>
        <v>0</v>
      </c>
      <c r="J481" s="46">
        <f t="shared" ref="J481:J486" si="358">H481+I481</f>
        <v>4000</v>
      </c>
      <c r="K481" s="95">
        <f t="shared" si="357"/>
        <v>0</v>
      </c>
      <c r="L481" s="46">
        <f t="shared" ref="L481:L486" si="359">J481+K481</f>
        <v>4000</v>
      </c>
      <c r="M481" s="95">
        <f t="shared" ref="M481" si="360">SUM(M482:M484)</f>
        <v>0</v>
      </c>
      <c r="N481" s="46">
        <f t="shared" ref="N481:N486" si="361">L481+M481</f>
        <v>4000</v>
      </c>
      <c r="O481" s="49">
        <f>SUM(O482:O484)</f>
        <v>1325</v>
      </c>
      <c r="P481" s="315">
        <f t="shared" ref="P481:P486" si="362">O481/N481*100</f>
        <v>33.125</v>
      </c>
    </row>
    <row r="482" spans="1:19" ht="12.75" x14ac:dyDescent="0.2">
      <c r="A482" s="4">
        <v>41</v>
      </c>
      <c r="B482" s="152">
        <v>633001</v>
      </c>
      <c r="C482" s="4" t="s">
        <v>68</v>
      </c>
      <c r="D482" s="125">
        <v>1000</v>
      </c>
      <c r="E482" s="105">
        <v>0</v>
      </c>
      <c r="F482" s="105">
        <f t="shared" si="355"/>
        <v>1000</v>
      </c>
      <c r="G482" s="105">
        <v>0</v>
      </c>
      <c r="H482" s="43">
        <f t="shared" si="356"/>
        <v>1000</v>
      </c>
      <c r="I482" s="105">
        <v>0</v>
      </c>
      <c r="J482" s="43">
        <f t="shared" si="358"/>
        <v>1000</v>
      </c>
      <c r="K482" s="105">
        <v>0</v>
      </c>
      <c r="L482" s="43">
        <f t="shared" si="359"/>
        <v>1000</v>
      </c>
      <c r="M482" s="105">
        <v>0</v>
      </c>
      <c r="N482" s="43">
        <f t="shared" si="361"/>
        <v>1000</v>
      </c>
      <c r="O482" s="44"/>
      <c r="P482" s="300">
        <f t="shared" si="362"/>
        <v>0</v>
      </c>
    </row>
    <row r="483" spans="1:19" ht="12.75" x14ac:dyDescent="0.2">
      <c r="A483" s="4">
        <v>41</v>
      </c>
      <c r="B483" s="152">
        <v>633006</v>
      </c>
      <c r="C483" s="4" t="s">
        <v>142</v>
      </c>
      <c r="D483" s="125">
        <v>2000</v>
      </c>
      <c r="E483" s="105">
        <v>0</v>
      </c>
      <c r="F483" s="105">
        <f t="shared" si="355"/>
        <v>2000</v>
      </c>
      <c r="G483" s="105">
        <v>0</v>
      </c>
      <c r="H483" s="43">
        <f t="shared" si="356"/>
        <v>2000</v>
      </c>
      <c r="I483" s="105">
        <v>0</v>
      </c>
      <c r="J483" s="43">
        <f t="shared" si="358"/>
        <v>2000</v>
      </c>
      <c r="K483" s="105">
        <v>0</v>
      </c>
      <c r="L483" s="43">
        <f t="shared" si="359"/>
        <v>2000</v>
      </c>
      <c r="M483" s="105">
        <v>0</v>
      </c>
      <c r="N483" s="43">
        <f t="shared" si="361"/>
        <v>2000</v>
      </c>
      <c r="O483" s="44">
        <v>1325</v>
      </c>
      <c r="P483" s="300">
        <f t="shared" si="362"/>
        <v>66.25</v>
      </c>
    </row>
    <row r="484" spans="1:19" ht="12.75" x14ac:dyDescent="0.2">
      <c r="A484" s="4">
        <v>41</v>
      </c>
      <c r="B484" s="152">
        <v>633009</v>
      </c>
      <c r="C484" s="4" t="s">
        <v>191</v>
      </c>
      <c r="D484" s="125">
        <v>1000</v>
      </c>
      <c r="E484" s="105">
        <v>0</v>
      </c>
      <c r="F484" s="105">
        <f t="shared" si="355"/>
        <v>1000</v>
      </c>
      <c r="G484" s="105">
        <v>0</v>
      </c>
      <c r="H484" s="43">
        <f t="shared" si="356"/>
        <v>1000</v>
      </c>
      <c r="I484" s="105">
        <v>0</v>
      </c>
      <c r="J484" s="43">
        <f t="shared" si="358"/>
        <v>1000</v>
      </c>
      <c r="K484" s="105">
        <v>0</v>
      </c>
      <c r="L484" s="43">
        <f t="shared" si="359"/>
        <v>1000</v>
      </c>
      <c r="M484" s="105">
        <v>0</v>
      </c>
      <c r="N484" s="43">
        <f t="shared" si="361"/>
        <v>1000</v>
      </c>
      <c r="O484" s="44"/>
      <c r="P484" s="300">
        <f t="shared" si="362"/>
        <v>0</v>
      </c>
    </row>
    <row r="485" spans="1:19" ht="12.75" x14ac:dyDescent="0.2">
      <c r="A485" s="3">
        <v>41</v>
      </c>
      <c r="B485" s="151">
        <v>637</v>
      </c>
      <c r="C485" s="3" t="s">
        <v>84</v>
      </c>
      <c r="D485" s="121">
        <f t="shared" ref="D485:M485" si="363">SUM(D486)</f>
        <v>15954</v>
      </c>
      <c r="E485" s="95">
        <f t="shared" si="363"/>
        <v>0</v>
      </c>
      <c r="F485" s="95">
        <f t="shared" si="355"/>
        <v>15954</v>
      </c>
      <c r="G485" s="95">
        <f t="shared" si="363"/>
        <v>0</v>
      </c>
      <c r="H485" s="46">
        <f t="shared" si="356"/>
        <v>15954</v>
      </c>
      <c r="I485" s="95">
        <f t="shared" si="363"/>
        <v>0</v>
      </c>
      <c r="J485" s="46">
        <f t="shared" si="358"/>
        <v>15954</v>
      </c>
      <c r="K485" s="95">
        <f t="shared" si="363"/>
        <v>0</v>
      </c>
      <c r="L485" s="46">
        <f t="shared" si="359"/>
        <v>15954</v>
      </c>
      <c r="M485" s="95">
        <f t="shared" si="363"/>
        <v>0</v>
      </c>
      <c r="N485" s="46">
        <f t="shared" si="361"/>
        <v>15954</v>
      </c>
      <c r="O485" s="49">
        <f>SUM(O486)</f>
        <v>8508</v>
      </c>
      <c r="P485" s="315">
        <f t="shared" si="362"/>
        <v>53.328318916886055</v>
      </c>
      <c r="R485" s="1">
        <v>8459</v>
      </c>
    </row>
    <row r="486" spans="1:19" ht="12.75" x14ac:dyDescent="0.2">
      <c r="A486" s="4">
        <v>41</v>
      </c>
      <c r="B486" s="152" t="s">
        <v>248</v>
      </c>
      <c r="C486" s="4" t="s">
        <v>192</v>
      </c>
      <c r="D486" s="126">
        <v>15954</v>
      </c>
      <c r="E486" s="106">
        <v>0</v>
      </c>
      <c r="F486" s="105">
        <f t="shared" si="355"/>
        <v>15954</v>
      </c>
      <c r="G486" s="106">
        <v>0</v>
      </c>
      <c r="H486" s="43">
        <f t="shared" si="356"/>
        <v>15954</v>
      </c>
      <c r="I486" s="106">
        <v>0</v>
      </c>
      <c r="J486" s="43">
        <f t="shared" si="358"/>
        <v>15954</v>
      </c>
      <c r="K486" s="106">
        <v>0</v>
      </c>
      <c r="L486" s="43">
        <f t="shared" si="359"/>
        <v>15954</v>
      </c>
      <c r="M486" s="106">
        <v>0</v>
      </c>
      <c r="N486" s="43">
        <f t="shared" si="361"/>
        <v>15954</v>
      </c>
      <c r="O486" s="44">
        <v>8508</v>
      </c>
      <c r="P486" s="300">
        <f t="shared" si="362"/>
        <v>53.328318916886055</v>
      </c>
      <c r="R486" s="1">
        <v>48</v>
      </c>
      <c r="S486" s="1">
        <f>SUM(R485:R486)</f>
        <v>8507</v>
      </c>
    </row>
    <row r="487" spans="1:19" ht="13.5" thickBot="1" x14ac:dyDescent="0.25">
      <c r="A487" s="6"/>
      <c r="B487" s="149"/>
      <c r="C487" s="6"/>
      <c r="D487" s="51"/>
      <c r="E487" s="51"/>
      <c r="F487" s="51"/>
    </row>
    <row r="488" spans="1:19" s="133" customFormat="1" ht="30" customHeight="1" x14ac:dyDescent="0.2">
      <c r="A488" s="139"/>
      <c r="B488" s="338" t="s">
        <v>43</v>
      </c>
      <c r="C488" s="338"/>
      <c r="D488" s="64" t="s">
        <v>571</v>
      </c>
      <c r="E488" s="137" t="s">
        <v>574</v>
      </c>
      <c r="F488" s="137" t="s">
        <v>575</v>
      </c>
      <c r="G488" s="137" t="s">
        <v>588</v>
      </c>
      <c r="H488" s="137" t="s">
        <v>589</v>
      </c>
      <c r="I488" s="137" t="s">
        <v>597</v>
      </c>
      <c r="J488" s="137" t="s">
        <v>598</v>
      </c>
      <c r="K488" s="137" t="s">
        <v>621</v>
      </c>
      <c r="L488" s="137" t="s">
        <v>620</v>
      </c>
      <c r="M488" s="137" t="s">
        <v>664</v>
      </c>
      <c r="N488" s="137" t="s">
        <v>663</v>
      </c>
      <c r="O488" s="273" t="s">
        <v>674</v>
      </c>
      <c r="P488" s="299" t="s">
        <v>675</v>
      </c>
    </row>
    <row r="489" spans="1:19" ht="12.75" x14ac:dyDescent="0.2">
      <c r="A489" s="5"/>
      <c r="B489" s="147" t="s">
        <v>299</v>
      </c>
      <c r="C489" s="82" t="s">
        <v>300</v>
      </c>
      <c r="D489" s="92"/>
      <c r="E489" s="92"/>
      <c r="F489" s="92"/>
      <c r="G489" s="92"/>
      <c r="H489" s="241"/>
      <c r="I489" s="92"/>
      <c r="J489" s="241"/>
      <c r="K489" s="241"/>
      <c r="L489" s="241"/>
      <c r="M489" s="241"/>
      <c r="N489" s="241"/>
      <c r="O489" s="307"/>
      <c r="P489" s="307"/>
    </row>
    <row r="490" spans="1:19" ht="12.75" x14ac:dyDescent="0.2">
      <c r="A490" s="3">
        <v>41</v>
      </c>
      <c r="B490" s="151">
        <v>610</v>
      </c>
      <c r="C490" s="3" t="s">
        <v>45</v>
      </c>
      <c r="D490" s="92"/>
      <c r="E490" s="92"/>
      <c r="F490" s="92"/>
      <c r="G490" s="92"/>
      <c r="H490" s="241"/>
      <c r="I490" s="92"/>
      <c r="J490" s="241"/>
      <c r="K490" s="241"/>
      <c r="L490" s="241"/>
      <c r="M490" s="241"/>
      <c r="N490" s="241"/>
      <c r="O490" s="307"/>
      <c r="P490" s="307"/>
    </row>
    <row r="491" spans="1:19" ht="12.75" x14ac:dyDescent="0.2">
      <c r="A491" s="45"/>
      <c r="B491" s="152">
        <v>611</v>
      </c>
      <c r="C491" s="4" t="s">
        <v>352</v>
      </c>
      <c r="D491" s="67"/>
      <c r="E491" s="45"/>
      <c r="F491" s="45"/>
      <c r="G491" s="45"/>
      <c r="H491" s="226"/>
      <c r="I491" s="45"/>
      <c r="J491" s="226"/>
      <c r="K491" s="226"/>
      <c r="L491" s="226"/>
      <c r="M491" s="226"/>
      <c r="N491" s="226"/>
      <c r="O491" s="226"/>
      <c r="P491" s="226"/>
    </row>
    <row r="492" spans="1:19" ht="12.75" x14ac:dyDescent="0.2">
      <c r="A492" s="4">
        <v>41</v>
      </c>
      <c r="B492" s="152">
        <v>620</v>
      </c>
      <c r="C492" s="4" t="s">
        <v>51</v>
      </c>
      <c r="D492" s="67"/>
      <c r="E492" s="45"/>
      <c r="F492" s="45"/>
      <c r="G492" s="45"/>
      <c r="H492" s="226"/>
      <c r="I492" s="45"/>
      <c r="J492" s="226"/>
      <c r="K492" s="226"/>
      <c r="L492" s="226"/>
      <c r="M492" s="226"/>
      <c r="N492" s="226"/>
      <c r="O492" s="226"/>
      <c r="P492" s="226"/>
    </row>
    <row r="493" spans="1:19" ht="12.75" x14ac:dyDescent="0.2">
      <c r="A493" s="3">
        <v>41</v>
      </c>
      <c r="B493" s="151">
        <v>632</v>
      </c>
      <c r="C493" s="3" t="s">
        <v>62</v>
      </c>
      <c r="D493" s="67"/>
      <c r="E493" s="45"/>
      <c r="F493" s="45"/>
      <c r="G493" s="45"/>
      <c r="H493" s="226"/>
      <c r="I493" s="45"/>
      <c r="J493" s="226"/>
      <c r="K493" s="226"/>
      <c r="L493" s="226"/>
      <c r="M493" s="226"/>
      <c r="N493" s="226"/>
      <c r="O493" s="226"/>
      <c r="P493" s="226"/>
    </row>
    <row r="494" spans="1:19" ht="12.75" x14ac:dyDescent="0.2">
      <c r="A494" s="4">
        <v>41</v>
      </c>
      <c r="B494" s="152">
        <v>632001</v>
      </c>
      <c r="C494" s="4" t="s">
        <v>304</v>
      </c>
      <c r="D494" s="67"/>
      <c r="E494" s="45"/>
      <c r="F494" s="45"/>
      <c r="G494" s="45"/>
      <c r="H494" s="226"/>
      <c r="I494" s="45"/>
      <c r="J494" s="226"/>
      <c r="K494" s="226"/>
      <c r="L494" s="226"/>
      <c r="M494" s="226"/>
      <c r="N494" s="226"/>
      <c r="O494" s="226"/>
      <c r="P494" s="226"/>
    </row>
    <row r="495" spans="1:19" ht="12.75" x14ac:dyDescent="0.2">
      <c r="A495" s="4">
        <v>41</v>
      </c>
      <c r="B495" s="152">
        <v>632001</v>
      </c>
      <c r="C495" s="4" t="s">
        <v>174</v>
      </c>
      <c r="D495" s="67"/>
      <c r="E495" s="45"/>
      <c r="F495" s="45"/>
      <c r="G495" s="45"/>
      <c r="H495" s="226"/>
      <c r="I495" s="45"/>
      <c r="J495" s="226"/>
      <c r="K495" s="226"/>
      <c r="L495" s="226"/>
      <c r="M495" s="226"/>
      <c r="N495" s="226"/>
      <c r="O495" s="226"/>
      <c r="P495" s="226"/>
    </row>
    <row r="496" spans="1:19" ht="12.75" x14ac:dyDescent="0.2">
      <c r="A496" s="4">
        <v>41</v>
      </c>
      <c r="B496" s="152">
        <v>632002</v>
      </c>
      <c r="C496" s="4" t="s">
        <v>65</v>
      </c>
      <c r="D496" s="67"/>
      <c r="E496" s="45"/>
      <c r="F496" s="45"/>
      <c r="G496" s="45"/>
      <c r="H496" s="226"/>
      <c r="I496" s="45"/>
      <c r="J496" s="226"/>
      <c r="K496" s="226"/>
      <c r="L496" s="226"/>
      <c r="M496" s="226"/>
      <c r="N496" s="226"/>
      <c r="O496" s="226"/>
      <c r="P496" s="226"/>
    </row>
    <row r="497" spans="1:16" ht="12.75" x14ac:dyDescent="0.2">
      <c r="A497" s="4">
        <v>41</v>
      </c>
      <c r="B497" s="152">
        <v>632003</v>
      </c>
      <c r="C497" s="4" t="s">
        <v>308</v>
      </c>
      <c r="D497" s="67"/>
      <c r="E497" s="45"/>
      <c r="F497" s="45"/>
      <c r="G497" s="45"/>
      <c r="H497" s="226"/>
      <c r="I497" s="45"/>
      <c r="J497" s="226"/>
      <c r="K497" s="226"/>
      <c r="L497" s="226"/>
      <c r="M497" s="226"/>
      <c r="N497" s="226"/>
      <c r="O497" s="226"/>
      <c r="P497" s="226"/>
    </row>
    <row r="498" spans="1:16" ht="12.75" x14ac:dyDescent="0.2">
      <c r="A498" s="4">
        <v>41</v>
      </c>
      <c r="B498" s="151">
        <v>633</v>
      </c>
      <c r="C498" s="3" t="s">
        <v>67</v>
      </c>
      <c r="D498" s="67"/>
      <c r="E498" s="45"/>
      <c r="F498" s="45"/>
      <c r="G498" s="45"/>
      <c r="H498" s="226"/>
      <c r="I498" s="45"/>
      <c r="J498" s="226"/>
      <c r="K498" s="226"/>
      <c r="L498" s="226"/>
      <c r="M498" s="226"/>
      <c r="N498" s="226"/>
      <c r="O498" s="226"/>
      <c r="P498" s="226"/>
    </row>
    <row r="499" spans="1:16" ht="12.75" x14ac:dyDescent="0.2">
      <c r="A499" s="4">
        <v>41</v>
      </c>
      <c r="B499" s="152">
        <v>633006</v>
      </c>
      <c r="C499" s="4" t="s">
        <v>70</v>
      </c>
      <c r="D499" s="67"/>
      <c r="E499" s="45"/>
      <c r="F499" s="45"/>
      <c r="G499" s="45"/>
      <c r="H499" s="226"/>
      <c r="I499" s="45"/>
      <c r="J499" s="226"/>
      <c r="K499" s="226"/>
      <c r="L499" s="226"/>
      <c r="M499" s="226"/>
      <c r="N499" s="226"/>
      <c r="O499" s="226"/>
      <c r="P499" s="226"/>
    </row>
    <row r="500" spans="1:16" ht="12.75" x14ac:dyDescent="0.2">
      <c r="A500" s="4">
        <v>41</v>
      </c>
      <c r="B500" s="152">
        <v>633009</v>
      </c>
      <c r="C500" s="4" t="s">
        <v>393</v>
      </c>
      <c r="D500" s="67"/>
      <c r="E500" s="45"/>
      <c r="F500" s="45"/>
      <c r="G500" s="45"/>
      <c r="H500" s="226"/>
      <c r="I500" s="45"/>
      <c r="J500" s="226"/>
      <c r="K500" s="226"/>
      <c r="L500" s="226"/>
      <c r="M500" s="226"/>
      <c r="N500" s="226"/>
      <c r="O500" s="226"/>
      <c r="P500" s="226"/>
    </row>
    <row r="501" spans="1:16" ht="12.75" x14ac:dyDescent="0.2">
      <c r="A501" s="4">
        <v>41</v>
      </c>
      <c r="B501" s="151">
        <v>635</v>
      </c>
      <c r="C501" s="3" t="s">
        <v>102</v>
      </c>
      <c r="D501" s="67"/>
      <c r="E501" s="45"/>
      <c r="F501" s="45"/>
      <c r="G501" s="45"/>
      <c r="H501" s="226"/>
      <c r="I501" s="45"/>
      <c r="J501" s="226"/>
      <c r="K501" s="226"/>
      <c r="L501" s="226"/>
      <c r="M501" s="226"/>
      <c r="N501" s="226"/>
      <c r="O501" s="226"/>
      <c r="P501" s="226"/>
    </row>
    <row r="502" spans="1:16" ht="12.75" x14ac:dyDescent="0.2">
      <c r="A502" s="4">
        <v>41</v>
      </c>
      <c r="B502" s="152">
        <v>635006</v>
      </c>
      <c r="C502" s="4" t="s">
        <v>169</v>
      </c>
      <c r="D502" s="67"/>
      <c r="E502" s="45"/>
      <c r="F502" s="45"/>
      <c r="G502" s="45"/>
      <c r="H502" s="226"/>
      <c r="I502" s="45"/>
      <c r="J502" s="226"/>
      <c r="K502" s="226"/>
      <c r="L502" s="226"/>
      <c r="M502" s="226"/>
      <c r="N502" s="226"/>
      <c r="O502" s="226"/>
      <c r="P502" s="226"/>
    </row>
    <row r="503" spans="1:16" ht="12.75" x14ac:dyDescent="0.2">
      <c r="A503" s="4">
        <v>41</v>
      </c>
      <c r="B503" s="151">
        <v>637</v>
      </c>
      <c r="C503" s="3" t="s">
        <v>84</v>
      </c>
      <c r="D503" s="67"/>
      <c r="E503" s="45"/>
      <c r="F503" s="45"/>
      <c r="G503" s="45"/>
      <c r="H503" s="226"/>
      <c r="I503" s="45"/>
      <c r="J503" s="226"/>
      <c r="K503" s="226"/>
      <c r="L503" s="226"/>
      <c r="M503" s="226"/>
      <c r="N503" s="226"/>
      <c r="O503" s="226"/>
      <c r="P503" s="226"/>
    </row>
    <row r="504" spans="1:16" ht="12.75" x14ac:dyDescent="0.2">
      <c r="A504" s="4">
        <v>41</v>
      </c>
      <c r="B504" s="152">
        <v>637005</v>
      </c>
      <c r="C504" s="4" t="s">
        <v>305</v>
      </c>
      <c r="D504" s="67"/>
      <c r="E504" s="45"/>
      <c r="F504" s="45"/>
      <c r="G504" s="45"/>
      <c r="H504" s="226"/>
      <c r="I504" s="45"/>
      <c r="J504" s="226"/>
      <c r="K504" s="226"/>
      <c r="L504" s="226"/>
      <c r="M504" s="226"/>
      <c r="N504" s="226"/>
      <c r="O504" s="226"/>
      <c r="P504" s="226"/>
    </row>
    <row r="505" spans="1:16" ht="12.75" x14ac:dyDescent="0.2">
      <c r="A505" s="4">
        <v>41</v>
      </c>
      <c r="B505" s="152">
        <v>637001</v>
      </c>
      <c r="C505" s="4" t="s">
        <v>306</v>
      </c>
      <c r="D505" s="67"/>
      <c r="E505" s="45"/>
      <c r="F505" s="45"/>
      <c r="G505" s="45"/>
      <c r="H505" s="226"/>
      <c r="I505" s="45"/>
      <c r="J505" s="226"/>
      <c r="K505" s="226"/>
      <c r="L505" s="226"/>
      <c r="M505" s="226"/>
      <c r="N505" s="226"/>
      <c r="O505" s="226"/>
      <c r="P505" s="226"/>
    </row>
    <row r="506" spans="1:16" ht="12.75" x14ac:dyDescent="0.2">
      <c r="A506" s="4">
        <v>41</v>
      </c>
      <c r="B506" s="152">
        <v>637004</v>
      </c>
      <c r="C506" s="4" t="s">
        <v>119</v>
      </c>
      <c r="D506" s="67"/>
      <c r="E506" s="45"/>
      <c r="F506" s="45"/>
      <c r="G506" s="45"/>
      <c r="H506" s="226"/>
      <c r="I506" s="45"/>
      <c r="J506" s="226"/>
      <c r="K506" s="226"/>
      <c r="L506" s="226"/>
      <c r="M506" s="226"/>
      <c r="N506" s="226"/>
      <c r="O506" s="226"/>
      <c r="P506" s="226"/>
    </row>
    <row r="507" spans="1:16" ht="12.75" x14ac:dyDescent="0.2">
      <c r="A507" s="4">
        <v>41</v>
      </c>
      <c r="B507" s="152">
        <v>637015</v>
      </c>
      <c r="C507" s="4" t="s">
        <v>307</v>
      </c>
      <c r="D507" s="67"/>
      <c r="E507" s="45"/>
      <c r="F507" s="45"/>
      <c r="G507" s="45"/>
      <c r="H507" s="226"/>
      <c r="I507" s="45"/>
      <c r="J507" s="226"/>
      <c r="K507" s="226"/>
      <c r="L507" s="226"/>
      <c r="M507" s="226"/>
      <c r="N507" s="226"/>
      <c r="O507" s="226"/>
      <c r="P507" s="226"/>
    </row>
    <row r="508" spans="1:16" ht="12.75" x14ac:dyDescent="0.2">
      <c r="A508" s="4">
        <v>41</v>
      </c>
      <c r="B508" s="152">
        <v>637027</v>
      </c>
      <c r="C508" s="4" t="s">
        <v>345</v>
      </c>
      <c r="D508" s="67"/>
      <c r="E508" s="45"/>
      <c r="F508" s="45"/>
      <c r="G508" s="45"/>
      <c r="H508" s="226"/>
      <c r="I508" s="45"/>
      <c r="J508" s="226"/>
      <c r="K508" s="226"/>
      <c r="L508" s="226"/>
      <c r="M508" s="226"/>
      <c r="N508" s="226"/>
      <c r="O508" s="226"/>
      <c r="P508" s="226"/>
    </row>
    <row r="509" spans="1:16" ht="12.75" x14ac:dyDescent="0.2">
      <c r="A509" s="4">
        <v>41</v>
      </c>
      <c r="B509" s="151">
        <v>641</v>
      </c>
      <c r="C509" s="3" t="s">
        <v>394</v>
      </c>
      <c r="D509" s="67"/>
      <c r="E509" s="45"/>
      <c r="F509" s="45"/>
      <c r="G509" s="45"/>
      <c r="H509" s="226"/>
      <c r="I509" s="45"/>
      <c r="J509" s="226"/>
      <c r="K509" s="226"/>
      <c r="L509" s="226"/>
      <c r="M509" s="226"/>
      <c r="N509" s="226"/>
      <c r="O509" s="226"/>
      <c r="P509" s="226"/>
    </row>
    <row r="510" spans="1:16" ht="12.75" x14ac:dyDescent="0.2">
      <c r="A510" s="4">
        <v>41</v>
      </c>
      <c r="B510" s="152">
        <v>641001</v>
      </c>
      <c r="C510" s="4" t="s">
        <v>395</v>
      </c>
      <c r="D510" s="67"/>
      <c r="E510" s="45"/>
      <c r="F510" s="45"/>
      <c r="G510" s="45"/>
      <c r="H510" s="226"/>
      <c r="I510" s="45"/>
      <c r="J510" s="226"/>
      <c r="K510" s="226"/>
      <c r="L510" s="226"/>
      <c r="M510" s="226"/>
      <c r="N510" s="226"/>
      <c r="O510" s="226"/>
      <c r="P510" s="226"/>
    </row>
    <row r="511" spans="1:16" ht="13.5" thickBot="1" x14ac:dyDescent="0.25">
      <c r="A511" s="6"/>
      <c r="B511" s="149"/>
      <c r="C511" s="6"/>
      <c r="D511" s="51"/>
      <c r="E511" s="51"/>
      <c r="F511" s="51"/>
    </row>
    <row r="512" spans="1:16" s="143" customFormat="1" ht="30" customHeight="1" x14ac:dyDescent="0.2">
      <c r="A512" s="142"/>
      <c r="B512" s="335" t="s">
        <v>43</v>
      </c>
      <c r="C512" s="335"/>
      <c r="D512" s="64" t="s">
        <v>571</v>
      </c>
      <c r="E512" s="137" t="s">
        <v>574</v>
      </c>
      <c r="F512" s="137" t="s">
        <v>575</v>
      </c>
      <c r="G512" s="137" t="s">
        <v>588</v>
      </c>
      <c r="H512" s="137" t="s">
        <v>589</v>
      </c>
      <c r="I512" s="137" t="s">
        <v>597</v>
      </c>
      <c r="J512" s="137" t="s">
        <v>598</v>
      </c>
      <c r="K512" s="137" t="s">
        <v>621</v>
      </c>
      <c r="L512" s="137" t="s">
        <v>620</v>
      </c>
      <c r="M512" s="137" t="s">
        <v>664</v>
      </c>
      <c r="N512" s="137" t="s">
        <v>663</v>
      </c>
      <c r="O512" s="273" t="s">
        <v>674</v>
      </c>
      <c r="P512" s="319" t="s">
        <v>675</v>
      </c>
    </row>
    <row r="513" spans="1:16" ht="12.75" x14ac:dyDescent="0.2">
      <c r="A513" s="5"/>
      <c r="B513" s="147" t="s">
        <v>370</v>
      </c>
      <c r="C513" s="82" t="s">
        <v>270</v>
      </c>
      <c r="D513" s="104">
        <f t="shared" ref="D513:E513" si="364">SUM(D514:D516)</f>
        <v>1500</v>
      </c>
      <c r="E513" s="104">
        <f t="shared" si="364"/>
        <v>0</v>
      </c>
      <c r="F513" s="104">
        <f>D513+E513</f>
        <v>1500</v>
      </c>
      <c r="G513" s="104">
        <f t="shared" ref="G513:I513" si="365">SUM(G514:G516)</f>
        <v>0</v>
      </c>
      <c r="H513" s="109">
        <f>F513+G513</f>
        <v>1500</v>
      </c>
      <c r="I513" s="104">
        <f t="shared" si="365"/>
        <v>0</v>
      </c>
      <c r="J513" s="109">
        <f>H513+I513</f>
        <v>1500</v>
      </c>
      <c r="K513" s="104">
        <f t="shared" ref="K513:M513" si="366">SUM(K514:K516)</f>
        <v>0</v>
      </c>
      <c r="L513" s="109">
        <f>J513+K513</f>
        <v>1500</v>
      </c>
      <c r="M513" s="104">
        <f t="shared" si="366"/>
        <v>0</v>
      </c>
      <c r="N513" s="109">
        <f>L513+M513</f>
        <v>1500</v>
      </c>
      <c r="O513" s="52">
        <f>SUM(O514:O516)</f>
        <v>239</v>
      </c>
      <c r="P513" s="301">
        <f>O513/N513*100</f>
        <v>15.933333333333334</v>
      </c>
    </row>
    <row r="514" spans="1:16" s="29" customFormat="1" ht="12.75" x14ac:dyDescent="0.2">
      <c r="A514" s="28" t="s">
        <v>275</v>
      </c>
      <c r="B514" s="171">
        <v>633006</v>
      </c>
      <c r="C514" s="28" t="s">
        <v>377</v>
      </c>
      <c r="D514" s="80">
        <v>0</v>
      </c>
      <c r="E514" s="79">
        <v>0</v>
      </c>
      <c r="F514" s="105">
        <f t="shared" ref="F514:F516" si="367">D514+E514</f>
        <v>0</v>
      </c>
      <c r="G514" s="79">
        <v>0</v>
      </c>
      <c r="H514" s="43">
        <f t="shared" ref="H514:H516" si="368">F514+G514</f>
        <v>0</v>
      </c>
      <c r="I514" s="79">
        <v>0</v>
      </c>
      <c r="J514" s="43">
        <f t="shared" ref="J514:J516" si="369">H514+I514</f>
        <v>0</v>
      </c>
      <c r="K514" s="79">
        <v>0</v>
      </c>
      <c r="L514" s="43">
        <f t="shared" ref="L514:L516" si="370">J514+K514</f>
        <v>0</v>
      </c>
      <c r="M514" s="79">
        <v>0</v>
      </c>
      <c r="N514" s="215">
        <f t="shared" ref="N514:N516" si="371">L514+M514</f>
        <v>0</v>
      </c>
      <c r="O514" s="44"/>
      <c r="P514" s="328">
        <v>0</v>
      </c>
    </row>
    <row r="515" spans="1:16" s="29" customFormat="1" ht="12.75" x14ac:dyDescent="0.2">
      <c r="A515" s="28"/>
      <c r="B515" s="171">
        <v>630</v>
      </c>
      <c r="C515" s="28" t="s">
        <v>497</v>
      </c>
      <c r="D515" s="80">
        <v>0</v>
      </c>
      <c r="E515" s="79">
        <v>0</v>
      </c>
      <c r="F515" s="105">
        <f t="shared" si="367"/>
        <v>0</v>
      </c>
      <c r="G515" s="79">
        <v>0</v>
      </c>
      <c r="H515" s="43">
        <f t="shared" si="368"/>
        <v>0</v>
      </c>
      <c r="I515" s="79">
        <v>0</v>
      </c>
      <c r="J515" s="43">
        <f t="shared" si="369"/>
        <v>0</v>
      </c>
      <c r="K515" s="79">
        <v>0</v>
      </c>
      <c r="L515" s="43">
        <f t="shared" si="370"/>
        <v>0</v>
      </c>
      <c r="M515" s="79">
        <v>0</v>
      </c>
      <c r="N515" s="215">
        <f t="shared" si="371"/>
        <v>0</v>
      </c>
      <c r="O515" s="44"/>
      <c r="P515" s="48">
        <v>0</v>
      </c>
    </row>
    <row r="516" spans="1:16" s="29" customFormat="1" ht="12.75" x14ac:dyDescent="0.2">
      <c r="A516" s="28">
        <v>41</v>
      </c>
      <c r="B516" s="171">
        <v>641006</v>
      </c>
      <c r="C516" s="28" t="s">
        <v>263</v>
      </c>
      <c r="D516" s="80">
        <v>1500</v>
      </c>
      <c r="E516" s="79">
        <v>0</v>
      </c>
      <c r="F516" s="105">
        <f t="shared" si="367"/>
        <v>1500</v>
      </c>
      <c r="G516" s="79">
        <v>0</v>
      </c>
      <c r="H516" s="43">
        <f t="shared" si="368"/>
        <v>1500</v>
      </c>
      <c r="I516" s="79">
        <v>0</v>
      </c>
      <c r="J516" s="43">
        <f t="shared" si="369"/>
        <v>1500</v>
      </c>
      <c r="K516" s="79">
        <v>0</v>
      </c>
      <c r="L516" s="43">
        <f t="shared" si="370"/>
        <v>1500</v>
      </c>
      <c r="M516" s="79">
        <v>0</v>
      </c>
      <c r="N516" s="215">
        <f t="shared" si="371"/>
        <v>1500</v>
      </c>
      <c r="O516" s="44">
        <v>239</v>
      </c>
      <c r="P516" s="300">
        <f t="shared" ref="P516" si="372">O516/N516*100</f>
        <v>15.933333333333334</v>
      </c>
    </row>
    <row r="517" spans="1:16" s="29" customFormat="1" ht="13.5" thickBot="1" x14ac:dyDescent="0.25">
      <c r="A517" s="30"/>
      <c r="B517" s="172"/>
      <c r="C517" s="30"/>
      <c r="D517" s="87"/>
      <c r="E517" s="51"/>
      <c r="F517" s="51"/>
    </row>
    <row r="518" spans="1:16" s="143" customFormat="1" ht="30" customHeight="1" x14ac:dyDescent="0.2">
      <c r="A518" s="142"/>
      <c r="B518" s="335" t="s">
        <v>43</v>
      </c>
      <c r="C518" s="335"/>
      <c r="D518" s="64" t="s">
        <v>571</v>
      </c>
      <c r="E518" s="137" t="s">
        <v>574</v>
      </c>
      <c r="F518" s="137" t="s">
        <v>575</v>
      </c>
      <c r="G518" s="137" t="s">
        <v>588</v>
      </c>
      <c r="H518" s="137" t="s">
        <v>589</v>
      </c>
      <c r="I518" s="137" t="s">
        <v>597</v>
      </c>
      <c r="J518" s="137" t="s">
        <v>598</v>
      </c>
      <c r="K518" s="137" t="s">
        <v>621</v>
      </c>
      <c r="L518" s="137" t="s">
        <v>620</v>
      </c>
      <c r="M518" s="137" t="s">
        <v>664</v>
      </c>
      <c r="N518" s="137" t="s">
        <v>663</v>
      </c>
      <c r="O518" s="273" t="s">
        <v>674</v>
      </c>
      <c r="P518" s="319" t="s">
        <v>675</v>
      </c>
    </row>
    <row r="519" spans="1:16" s="29" customFormat="1" ht="12.75" x14ac:dyDescent="0.2">
      <c r="A519" s="37"/>
      <c r="B519" s="173">
        <v>9608</v>
      </c>
      <c r="C519" s="86" t="s">
        <v>583</v>
      </c>
      <c r="D519" s="127">
        <f t="shared" ref="D519:E519" si="373">SUM(D520:D521)</f>
        <v>0</v>
      </c>
      <c r="E519" s="107">
        <f t="shared" si="373"/>
        <v>0</v>
      </c>
      <c r="F519" s="107">
        <f>D519+E519</f>
        <v>0</v>
      </c>
      <c r="G519" s="107">
        <f t="shared" ref="G519:I519" si="374">SUM(G520:G521)</f>
        <v>0</v>
      </c>
      <c r="H519" s="242">
        <f>F519+G519</f>
        <v>0</v>
      </c>
      <c r="I519" s="270">
        <f t="shared" si="374"/>
        <v>12560</v>
      </c>
      <c r="J519" s="46">
        <f>H519+I519</f>
        <v>12560</v>
      </c>
      <c r="K519" s="270">
        <f t="shared" ref="K519:M519" si="375">SUM(K520:K521)</f>
        <v>0</v>
      </c>
      <c r="L519" s="46">
        <f>J519+K519</f>
        <v>12560</v>
      </c>
      <c r="M519" s="270">
        <f t="shared" si="375"/>
        <v>0</v>
      </c>
      <c r="N519" s="46">
        <f>L519+M519</f>
        <v>12560</v>
      </c>
      <c r="O519" s="49">
        <f>SUM(O520:O521)</f>
        <v>12613</v>
      </c>
      <c r="P519" s="315">
        <f>O519/N519*100</f>
        <v>100.421974522293</v>
      </c>
    </row>
    <row r="520" spans="1:16" s="29" customFormat="1" ht="12.75" x14ac:dyDescent="0.2">
      <c r="A520" s="22">
        <v>111</v>
      </c>
      <c r="B520" s="174">
        <v>637037</v>
      </c>
      <c r="C520" s="101" t="s">
        <v>416</v>
      </c>
      <c r="D520" s="128">
        <v>0</v>
      </c>
      <c r="E520" s="108">
        <v>0</v>
      </c>
      <c r="F520" s="107">
        <f t="shared" ref="F520:F521" si="376">D520+E520</f>
        <v>0</v>
      </c>
      <c r="G520" s="108">
        <v>0</v>
      </c>
      <c r="H520" s="242">
        <f t="shared" ref="H520:H521" si="377">F520+G520</f>
        <v>0</v>
      </c>
      <c r="I520" s="105">
        <v>12560</v>
      </c>
      <c r="J520" s="43">
        <f t="shared" ref="J520:J521" si="378">H520+I520</f>
        <v>12560</v>
      </c>
      <c r="K520" s="105">
        <v>0</v>
      </c>
      <c r="L520" s="43">
        <f t="shared" ref="L520:L521" si="379">J520+K520</f>
        <v>12560</v>
      </c>
      <c r="M520" s="105">
        <v>0</v>
      </c>
      <c r="N520" s="43">
        <f t="shared" ref="N520:N521" si="380">L520+M520</f>
        <v>12560</v>
      </c>
      <c r="O520" s="44">
        <v>12560</v>
      </c>
      <c r="P520" s="300">
        <f t="shared" ref="P520" si="381">O520/N520*100</f>
        <v>100</v>
      </c>
    </row>
    <row r="521" spans="1:16" s="29" customFormat="1" ht="12.75" x14ac:dyDescent="0.2">
      <c r="A521" s="22">
        <v>111</v>
      </c>
      <c r="B521" s="174">
        <v>642014</v>
      </c>
      <c r="C521" s="101" t="s">
        <v>417</v>
      </c>
      <c r="D521" s="128">
        <v>0</v>
      </c>
      <c r="E521" s="108">
        <v>0</v>
      </c>
      <c r="F521" s="107">
        <f t="shared" si="376"/>
        <v>0</v>
      </c>
      <c r="G521" s="108">
        <v>0</v>
      </c>
      <c r="H521" s="242">
        <f t="shared" si="377"/>
        <v>0</v>
      </c>
      <c r="I521" s="108">
        <v>0</v>
      </c>
      <c r="J521" s="242">
        <f t="shared" si="378"/>
        <v>0</v>
      </c>
      <c r="K521" s="108">
        <v>0</v>
      </c>
      <c r="L521" s="43">
        <f t="shared" si="379"/>
        <v>0</v>
      </c>
      <c r="M521" s="108">
        <v>0</v>
      </c>
      <c r="N521" s="43">
        <f t="shared" si="380"/>
        <v>0</v>
      </c>
      <c r="O521" s="44">
        <v>53</v>
      </c>
      <c r="P521" s="300">
        <v>0</v>
      </c>
    </row>
    <row r="522" spans="1:16" ht="13.5" thickBot="1" x14ac:dyDescent="0.25">
      <c r="A522" s="31"/>
      <c r="B522" s="175"/>
      <c r="C522" s="31"/>
      <c r="D522" s="51"/>
      <c r="E522" s="51"/>
      <c r="F522" s="51"/>
    </row>
    <row r="523" spans="1:16" s="143" customFormat="1" ht="30" customHeight="1" x14ac:dyDescent="0.2">
      <c r="A523" s="142"/>
      <c r="B523" s="335" t="s">
        <v>43</v>
      </c>
      <c r="C523" s="335"/>
      <c r="D523" s="64" t="s">
        <v>571</v>
      </c>
      <c r="E523" s="137" t="s">
        <v>574</v>
      </c>
      <c r="F523" s="137" t="s">
        <v>575</v>
      </c>
      <c r="G523" s="137" t="s">
        <v>588</v>
      </c>
      <c r="H523" s="137" t="s">
        <v>589</v>
      </c>
      <c r="I523" s="137" t="s">
        <v>597</v>
      </c>
      <c r="J523" s="137" t="s">
        <v>598</v>
      </c>
      <c r="K523" s="137" t="s">
        <v>621</v>
      </c>
      <c r="L523" s="137" t="s">
        <v>620</v>
      </c>
      <c r="M523" s="137" t="s">
        <v>664</v>
      </c>
      <c r="N523" s="137" t="s">
        <v>663</v>
      </c>
      <c r="O523" s="273" t="s">
        <v>674</v>
      </c>
      <c r="P523" s="319" t="s">
        <v>675</v>
      </c>
    </row>
    <row r="524" spans="1:16" ht="12.75" x14ac:dyDescent="0.2">
      <c r="A524" s="5"/>
      <c r="B524" s="147" t="s">
        <v>271</v>
      </c>
      <c r="C524" s="82" t="s">
        <v>194</v>
      </c>
      <c r="D524" s="104">
        <f t="shared" ref="D524:E524" si="382">SUM(D525)</f>
        <v>2000</v>
      </c>
      <c r="E524" s="104">
        <f t="shared" si="382"/>
        <v>0</v>
      </c>
      <c r="F524" s="104">
        <f>D524+E524</f>
        <v>2000</v>
      </c>
      <c r="G524" s="243">
        <f>SUM(G525)</f>
        <v>0</v>
      </c>
      <c r="H524" s="109">
        <f>F524+G524</f>
        <v>2000</v>
      </c>
      <c r="I524" s="243">
        <f>SUM(I525)</f>
        <v>0</v>
      </c>
      <c r="J524" s="235">
        <f>H524+I524</f>
        <v>2000</v>
      </c>
      <c r="K524" s="243">
        <f>SUM(K525)</f>
        <v>0</v>
      </c>
      <c r="L524" s="235">
        <f>J524+K524</f>
        <v>2000</v>
      </c>
      <c r="M524" s="243">
        <f>SUM(M525)</f>
        <v>0</v>
      </c>
      <c r="N524" s="235">
        <f>L524+M524</f>
        <v>2000</v>
      </c>
      <c r="O524" s="52">
        <f>SUM(O525)</f>
        <v>1132</v>
      </c>
      <c r="P524" s="310">
        <f>O524/N524*100</f>
        <v>56.599999999999994</v>
      </c>
    </row>
    <row r="525" spans="1:16" ht="12.75" x14ac:dyDescent="0.2">
      <c r="A525" s="3">
        <v>41</v>
      </c>
      <c r="B525" s="151">
        <v>641</v>
      </c>
      <c r="C525" s="3" t="s">
        <v>309</v>
      </c>
      <c r="D525" s="121">
        <f>SUM(D526:D526)</f>
        <v>2000</v>
      </c>
      <c r="E525" s="95">
        <f>SUM(E526:E526)</f>
        <v>0</v>
      </c>
      <c r="F525" s="95">
        <f t="shared" ref="F525:F526" si="383">D525+E525</f>
        <v>2000</v>
      </c>
      <c r="G525" s="228">
        <f t="shared" ref="G525:M526" si="384">SUM(G526)</f>
        <v>0</v>
      </c>
      <c r="H525" s="43">
        <f t="shared" ref="H525:H526" si="385">F525+G525</f>
        <v>2000</v>
      </c>
      <c r="I525" s="228">
        <f t="shared" si="384"/>
        <v>0</v>
      </c>
      <c r="J525" s="232">
        <f t="shared" ref="J525:J526" si="386">H525+I525</f>
        <v>2000</v>
      </c>
      <c r="K525" s="228">
        <f t="shared" si="384"/>
        <v>0</v>
      </c>
      <c r="L525" s="232">
        <f t="shared" ref="L525:L526" si="387">J525+K525</f>
        <v>2000</v>
      </c>
      <c r="M525" s="228">
        <f t="shared" si="384"/>
        <v>0</v>
      </c>
      <c r="N525" s="232">
        <f t="shared" ref="N525:N526" si="388">L525+M525</f>
        <v>2000</v>
      </c>
      <c r="O525" s="44">
        <f>SUM(O526)</f>
        <v>1132</v>
      </c>
      <c r="P525" s="45">
        <f t="shared" ref="P525:P526" si="389">O525/N525*100</f>
        <v>56.599999999999994</v>
      </c>
    </row>
    <row r="526" spans="1:16" ht="12.75" x14ac:dyDescent="0.2">
      <c r="A526" s="4">
        <v>41</v>
      </c>
      <c r="B526" s="152">
        <v>641001</v>
      </c>
      <c r="C526" s="4" t="s">
        <v>247</v>
      </c>
      <c r="D526" s="80">
        <v>2000</v>
      </c>
      <c r="E526" s="79">
        <v>0</v>
      </c>
      <c r="F526" s="105">
        <f t="shared" si="383"/>
        <v>2000</v>
      </c>
      <c r="G526" s="228">
        <f t="shared" si="384"/>
        <v>0</v>
      </c>
      <c r="H526" s="43">
        <f t="shared" si="385"/>
        <v>2000</v>
      </c>
      <c r="I526" s="228">
        <f t="shared" si="384"/>
        <v>0</v>
      </c>
      <c r="J526" s="232">
        <f t="shared" si="386"/>
        <v>2000</v>
      </c>
      <c r="K526" s="228">
        <f t="shared" si="384"/>
        <v>0</v>
      </c>
      <c r="L526" s="232">
        <f t="shared" si="387"/>
        <v>2000</v>
      </c>
      <c r="M526" s="228">
        <f t="shared" si="384"/>
        <v>0</v>
      </c>
      <c r="N526" s="232">
        <f t="shared" si="388"/>
        <v>2000</v>
      </c>
      <c r="O526" s="44">
        <v>1132</v>
      </c>
      <c r="P526" s="45">
        <f t="shared" si="389"/>
        <v>56.599999999999994</v>
      </c>
    </row>
    <row r="527" spans="1:16" ht="13.5" thickBot="1" x14ac:dyDescent="0.25">
      <c r="A527" s="6"/>
      <c r="B527" s="149"/>
      <c r="C527" s="6"/>
      <c r="D527" s="51"/>
      <c r="E527" s="51"/>
      <c r="F527" s="51"/>
    </row>
    <row r="528" spans="1:16" s="143" customFormat="1" ht="30" customHeight="1" x14ac:dyDescent="0.2">
      <c r="A528" s="142"/>
      <c r="B528" s="335" t="s">
        <v>43</v>
      </c>
      <c r="C528" s="335"/>
      <c r="D528" s="64" t="s">
        <v>571</v>
      </c>
      <c r="E528" s="137" t="s">
        <v>574</v>
      </c>
      <c r="F528" s="137" t="s">
        <v>575</v>
      </c>
      <c r="G528" s="137" t="s">
        <v>588</v>
      </c>
      <c r="H528" s="137" t="s">
        <v>589</v>
      </c>
      <c r="I528" s="137" t="s">
        <v>597</v>
      </c>
      <c r="J528" s="137" t="s">
        <v>598</v>
      </c>
      <c r="K528" s="137" t="s">
        <v>621</v>
      </c>
      <c r="L528" s="137" t="s">
        <v>620</v>
      </c>
      <c r="M528" s="137" t="s">
        <v>664</v>
      </c>
      <c r="N528" s="137" t="s">
        <v>663</v>
      </c>
      <c r="O528" s="273" t="s">
        <v>674</v>
      </c>
      <c r="P528" s="299" t="s">
        <v>675</v>
      </c>
    </row>
    <row r="529" spans="1:16" ht="12.75" x14ac:dyDescent="0.2">
      <c r="A529" s="5"/>
      <c r="B529" s="147" t="s">
        <v>271</v>
      </c>
      <c r="C529" s="82" t="s">
        <v>195</v>
      </c>
      <c r="D529" s="56">
        <f t="shared" ref="D529:E529" si="390">D530+D532+D537+D546+D549</f>
        <v>285158</v>
      </c>
      <c r="E529" s="56">
        <f t="shared" si="390"/>
        <v>0</v>
      </c>
      <c r="F529" s="56">
        <f>D529+E529</f>
        <v>285158</v>
      </c>
      <c r="G529" s="56">
        <f t="shared" ref="G529:I529" si="391">G530+G532+G537+G546+G549</f>
        <v>0</v>
      </c>
      <c r="H529" s="109">
        <f>F529+G529</f>
        <v>285158</v>
      </c>
      <c r="I529" s="56">
        <f t="shared" si="391"/>
        <v>2000</v>
      </c>
      <c r="J529" s="109">
        <f>H529+I529</f>
        <v>287158</v>
      </c>
      <c r="K529" s="56">
        <f t="shared" ref="K529:M529" si="392">K530+K532+K537+K546+K549</f>
        <v>0</v>
      </c>
      <c r="L529" s="109">
        <f>J529+K529</f>
        <v>287158</v>
      </c>
      <c r="M529" s="296">
        <f t="shared" si="392"/>
        <v>0</v>
      </c>
      <c r="N529" s="109">
        <f>L529+M529</f>
        <v>287158</v>
      </c>
      <c r="O529" s="52">
        <f>O532+O537+O546+O549</f>
        <v>299712</v>
      </c>
      <c r="P529" s="301">
        <f>O529/N529*100</f>
        <v>104.3718092478705</v>
      </c>
    </row>
    <row r="530" spans="1:16" ht="12.75" x14ac:dyDescent="0.2">
      <c r="A530" s="3">
        <v>41</v>
      </c>
      <c r="B530" s="151">
        <v>637</v>
      </c>
      <c r="C530" s="3" t="s">
        <v>84</v>
      </c>
      <c r="D530" s="77">
        <f t="shared" ref="D530:M530" si="393">SUM(D531)</f>
        <v>0</v>
      </c>
      <c r="E530" s="76">
        <f t="shared" si="393"/>
        <v>0</v>
      </c>
      <c r="F530" s="78">
        <f t="shared" ref="F530:F551" si="394">D530+E530</f>
        <v>0</v>
      </c>
      <c r="G530" s="76">
        <f t="shared" si="393"/>
        <v>0</v>
      </c>
      <c r="H530" s="43">
        <f t="shared" ref="H530:H552" si="395">F530+G530</f>
        <v>0</v>
      </c>
      <c r="I530" s="76">
        <f t="shared" si="393"/>
        <v>0</v>
      </c>
      <c r="J530" s="43">
        <f t="shared" ref="J530:J552" si="396">H530+I530</f>
        <v>0</v>
      </c>
      <c r="K530" s="76">
        <f t="shared" si="393"/>
        <v>0</v>
      </c>
      <c r="L530" s="43">
        <f t="shared" ref="L530:L552" si="397">J530+K530</f>
        <v>0</v>
      </c>
      <c r="M530" s="279">
        <f t="shared" si="393"/>
        <v>0</v>
      </c>
      <c r="N530" s="43">
        <f t="shared" ref="N530:N552" si="398">L530+M530</f>
        <v>0</v>
      </c>
      <c r="O530" s="44"/>
      <c r="P530" s="48">
        <v>0</v>
      </c>
    </row>
    <row r="531" spans="1:16" ht="12.75" x14ac:dyDescent="0.2">
      <c r="A531" s="4">
        <v>41</v>
      </c>
      <c r="B531" s="152">
        <v>637006</v>
      </c>
      <c r="C531" s="4" t="s">
        <v>196</v>
      </c>
      <c r="D531" s="80">
        <v>0</v>
      </c>
      <c r="E531" s="79">
        <v>0</v>
      </c>
      <c r="F531" s="78">
        <f t="shared" si="394"/>
        <v>0</v>
      </c>
      <c r="G531" s="79">
        <v>0</v>
      </c>
      <c r="H531" s="43">
        <f t="shared" si="395"/>
        <v>0</v>
      </c>
      <c r="I531" s="79">
        <v>0</v>
      </c>
      <c r="J531" s="43">
        <f t="shared" si="396"/>
        <v>0</v>
      </c>
      <c r="K531" s="79">
        <v>0</v>
      </c>
      <c r="L531" s="43">
        <f t="shared" si="397"/>
        <v>0</v>
      </c>
      <c r="M531" s="277">
        <v>0</v>
      </c>
      <c r="N531" s="43">
        <f t="shared" si="398"/>
        <v>0</v>
      </c>
      <c r="O531" s="44"/>
      <c r="P531" s="48">
        <v>0</v>
      </c>
    </row>
    <row r="532" spans="1:16" ht="12.75" x14ac:dyDescent="0.2">
      <c r="A532" s="4"/>
      <c r="B532" s="153">
        <v>610</v>
      </c>
      <c r="C532" s="7" t="s">
        <v>322</v>
      </c>
      <c r="D532" s="77">
        <f>SUM(D533:D536)</f>
        <v>203155</v>
      </c>
      <c r="E532" s="76">
        <f>SUM(E533:E536)</f>
        <v>0</v>
      </c>
      <c r="F532" s="78">
        <f t="shared" si="394"/>
        <v>203155</v>
      </c>
      <c r="G532" s="76">
        <f>SUM(G533:G536)</f>
        <v>0</v>
      </c>
      <c r="H532" s="46">
        <f t="shared" si="395"/>
        <v>203155</v>
      </c>
      <c r="I532" s="76">
        <f>SUM(I533:I536)</f>
        <v>0</v>
      </c>
      <c r="J532" s="46">
        <f t="shared" si="396"/>
        <v>203155</v>
      </c>
      <c r="K532" s="76">
        <f>SUM(K533:K536)</f>
        <v>0</v>
      </c>
      <c r="L532" s="46">
        <f t="shared" si="397"/>
        <v>203155</v>
      </c>
      <c r="M532" s="279">
        <f>SUM(M533:M536)</f>
        <v>0</v>
      </c>
      <c r="N532" s="46">
        <f t="shared" si="398"/>
        <v>203155</v>
      </c>
      <c r="O532" s="49">
        <f>SUM(O533:O536)</f>
        <v>225047</v>
      </c>
      <c r="P532" s="315">
        <f t="shared" ref="P532:P551" si="399">O532/N532*100</f>
        <v>110.77600846644189</v>
      </c>
    </row>
    <row r="533" spans="1:16" ht="12.75" x14ac:dyDescent="0.2">
      <c r="A533" s="4">
        <v>41</v>
      </c>
      <c r="B533" s="152">
        <v>611</v>
      </c>
      <c r="C533" s="4" t="s">
        <v>323</v>
      </c>
      <c r="D533" s="80">
        <v>203155</v>
      </c>
      <c r="E533" s="79">
        <v>0</v>
      </c>
      <c r="F533" s="84">
        <f t="shared" si="394"/>
        <v>203155</v>
      </c>
      <c r="G533" s="79">
        <v>0</v>
      </c>
      <c r="H533" s="43">
        <f t="shared" si="395"/>
        <v>203155</v>
      </c>
      <c r="I533" s="79">
        <v>0</v>
      </c>
      <c r="J533" s="43">
        <f t="shared" si="396"/>
        <v>203155</v>
      </c>
      <c r="K533" s="79">
        <v>0</v>
      </c>
      <c r="L533" s="43">
        <f t="shared" si="397"/>
        <v>203155</v>
      </c>
      <c r="M533" s="277">
        <v>0</v>
      </c>
      <c r="N533" s="43">
        <f t="shared" si="398"/>
        <v>203155</v>
      </c>
      <c r="O533" s="44">
        <v>114314</v>
      </c>
      <c r="P533" s="300">
        <f t="shared" si="399"/>
        <v>56.269350988161747</v>
      </c>
    </row>
    <row r="534" spans="1:16" ht="12.75" x14ac:dyDescent="0.2">
      <c r="A534" s="4">
        <v>41</v>
      </c>
      <c r="B534" s="152">
        <v>612001</v>
      </c>
      <c r="C534" s="4" t="s">
        <v>324</v>
      </c>
      <c r="D534" s="80"/>
      <c r="E534" s="79"/>
      <c r="F534" s="84">
        <f t="shared" si="394"/>
        <v>0</v>
      </c>
      <c r="G534" s="79"/>
      <c r="H534" s="43">
        <f t="shared" si="395"/>
        <v>0</v>
      </c>
      <c r="I534" s="79"/>
      <c r="J534" s="43">
        <f t="shared" si="396"/>
        <v>0</v>
      </c>
      <c r="K534" s="79"/>
      <c r="L534" s="43">
        <f t="shared" si="397"/>
        <v>0</v>
      </c>
      <c r="M534" s="277"/>
      <c r="N534" s="43">
        <f t="shared" si="398"/>
        <v>0</v>
      </c>
      <c r="O534" s="44">
        <v>64775</v>
      </c>
      <c r="P534" s="48">
        <v>0</v>
      </c>
    </row>
    <row r="535" spans="1:16" ht="12.75" x14ac:dyDescent="0.2">
      <c r="A535" s="4">
        <v>41</v>
      </c>
      <c r="B535" s="152">
        <v>614</v>
      </c>
      <c r="C535" s="4" t="s">
        <v>49</v>
      </c>
      <c r="D535" s="80"/>
      <c r="E535" s="79"/>
      <c r="F535" s="84">
        <f t="shared" si="394"/>
        <v>0</v>
      </c>
      <c r="G535" s="79"/>
      <c r="H535" s="43">
        <f t="shared" si="395"/>
        <v>0</v>
      </c>
      <c r="I535" s="79"/>
      <c r="J535" s="43">
        <f t="shared" si="396"/>
        <v>0</v>
      </c>
      <c r="K535" s="79"/>
      <c r="L535" s="43">
        <f t="shared" si="397"/>
        <v>0</v>
      </c>
      <c r="M535" s="277"/>
      <c r="N535" s="43">
        <f t="shared" si="398"/>
        <v>0</v>
      </c>
      <c r="O535" s="44">
        <v>26166</v>
      </c>
      <c r="P535" s="48">
        <v>0</v>
      </c>
    </row>
    <row r="536" spans="1:16" ht="12.75" x14ac:dyDescent="0.2">
      <c r="A536" s="4">
        <v>41</v>
      </c>
      <c r="B536" s="152">
        <v>615</v>
      </c>
      <c r="C536" s="4" t="s">
        <v>325</v>
      </c>
      <c r="D536" s="80"/>
      <c r="E536" s="79"/>
      <c r="F536" s="84">
        <f t="shared" si="394"/>
        <v>0</v>
      </c>
      <c r="G536" s="79"/>
      <c r="H536" s="43">
        <f t="shared" si="395"/>
        <v>0</v>
      </c>
      <c r="I536" s="79"/>
      <c r="J536" s="43">
        <f t="shared" si="396"/>
        <v>0</v>
      </c>
      <c r="K536" s="79"/>
      <c r="L536" s="43">
        <f t="shared" si="397"/>
        <v>0</v>
      </c>
      <c r="M536" s="277"/>
      <c r="N536" s="43">
        <f t="shared" si="398"/>
        <v>0</v>
      </c>
      <c r="O536" s="44">
        <v>19792</v>
      </c>
      <c r="P536" s="48">
        <v>0</v>
      </c>
    </row>
    <row r="537" spans="1:16" ht="12.75" x14ac:dyDescent="0.2">
      <c r="A537" s="4">
        <v>41</v>
      </c>
      <c r="B537" s="153">
        <v>620</v>
      </c>
      <c r="C537" s="7" t="s">
        <v>326</v>
      </c>
      <c r="D537" s="77">
        <f>SUM(D538:D545)</f>
        <v>71003</v>
      </c>
      <c r="E537" s="76">
        <f>SUM(E538:E545)</f>
        <v>0</v>
      </c>
      <c r="F537" s="78">
        <f t="shared" si="394"/>
        <v>71003</v>
      </c>
      <c r="G537" s="79">
        <f>SUM(G538:G545)</f>
        <v>0</v>
      </c>
      <c r="H537" s="46">
        <f t="shared" si="395"/>
        <v>71003</v>
      </c>
      <c r="I537" s="76">
        <f>SUM(I538:I545)</f>
        <v>0</v>
      </c>
      <c r="J537" s="46">
        <f t="shared" si="396"/>
        <v>71003</v>
      </c>
      <c r="K537" s="76">
        <f>SUM(K538:K545)</f>
        <v>0</v>
      </c>
      <c r="L537" s="46">
        <f t="shared" si="397"/>
        <v>71003</v>
      </c>
      <c r="M537" s="279">
        <f>SUM(M538:M545)</f>
        <v>0</v>
      </c>
      <c r="N537" s="46">
        <f t="shared" si="398"/>
        <v>71003</v>
      </c>
      <c r="O537" s="49">
        <f>SUM(O538:O545)</f>
        <v>65140</v>
      </c>
      <c r="P537" s="315">
        <f t="shared" si="399"/>
        <v>91.742602425249643</v>
      </c>
    </row>
    <row r="538" spans="1:16" ht="12.75" x14ac:dyDescent="0.2">
      <c r="A538" s="4">
        <v>41</v>
      </c>
      <c r="B538" s="152">
        <v>621</v>
      </c>
      <c r="C538" s="4" t="s">
        <v>327</v>
      </c>
      <c r="D538" s="80">
        <v>20315</v>
      </c>
      <c r="E538" s="79">
        <v>0</v>
      </c>
      <c r="F538" s="84">
        <f t="shared" si="394"/>
        <v>20315</v>
      </c>
      <c r="G538" s="79">
        <v>0</v>
      </c>
      <c r="H538" s="43">
        <f t="shared" si="395"/>
        <v>20315</v>
      </c>
      <c r="I538" s="79">
        <v>0</v>
      </c>
      <c r="J538" s="43">
        <f t="shared" si="396"/>
        <v>20315</v>
      </c>
      <c r="K538" s="79">
        <v>0</v>
      </c>
      <c r="L538" s="43">
        <f t="shared" si="397"/>
        <v>20315</v>
      </c>
      <c r="M538" s="277">
        <v>0</v>
      </c>
      <c r="N538" s="43">
        <f t="shared" si="398"/>
        <v>20315</v>
      </c>
      <c r="O538" s="44">
        <v>16012</v>
      </c>
      <c r="P538" s="300">
        <f t="shared" si="399"/>
        <v>78.818606940684219</v>
      </c>
    </row>
    <row r="539" spans="1:16" ht="12.75" x14ac:dyDescent="0.2">
      <c r="A539" s="4">
        <v>41</v>
      </c>
      <c r="B539" s="152">
        <v>623</v>
      </c>
      <c r="C539" s="4" t="s">
        <v>328</v>
      </c>
      <c r="D539" s="80">
        <v>2844</v>
      </c>
      <c r="E539" s="79">
        <v>0</v>
      </c>
      <c r="F539" s="84">
        <f t="shared" si="394"/>
        <v>2844</v>
      </c>
      <c r="G539" s="79">
        <v>0</v>
      </c>
      <c r="H539" s="43">
        <f t="shared" si="395"/>
        <v>2844</v>
      </c>
      <c r="I539" s="79">
        <v>0</v>
      </c>
      <c r="J539" s="43">
        <f t="shared" si="396"/>
        <v>2844</v>
      </c>
      <c r="K539" s="79">
        <v>0</v>
      </c>
      <c r="L539" s="43">
        <f t="shared" si="397"/>
        <v>2844</v>
      </c>
      <c r="M539" s="277">
        <v>0</v>
      </c>
      <c r="N539" s="43">
        <f t="shared" si="398"/>
        <v>2844</v>
      </c>
      <c r="O539" s="44">
        <v>2770</v>
      </c>
      <c r="P539" s="300">
        <f t="shared" si="399"/>
        <v>97.398030942334728</v>
      </c>
    </row>
    <row r="540" spans="1:16" ht="12.75" x14ac:dyDescent="0.2">
      <c r="A540" s="4">
        <v>41</v>
      </c>
      <c r="B540" s="152">
        <v>625001</v>
      </c>
      <c r="C540" s="4" t="s">
        <v>329</v>
      </c>
      <c r="D540" s="80">
        <v>28442</v>
      </c>
      <c r="E540" s="79">
        <v>0</v>
      </c>
      <c r="F540" s="84">
        <f t="shared" si="394"/>
        <v>28442</v>
      </c>
      <c r="G540" s="79">
        <v>0</v>
      </c>
      <c r="H540" s="43">
        <f t="shared" si="395"/>
        <v>28442</v>
      </c>
      <c r="I540" s="79">
        <v>0</v>
      </c>
      <c r="J540" s="43">
        <f t="shared" si="396"/>
        <v>28442</v>
      </c>
      <c r="K540" s="79">
        <v>0</v>
      </c>
      <c r="L540" s="43">
        <f t="shared" si="397"/>
        <v>28442</v>
      </c>
      <c r="M540" s="277">
        <v>0</v>
      </c>
      <c r="N540" s="43">
        <f t="shared" si="398"/>
        <v>28442</v>
      </c>
      <c r="O540" s="44">
        <v>27702</v>
      </c>
      <c r="P540" s="300">
        <f t="shared" si="399"/>
        <v>97.398213909007808</v>
      </c>
    </row>
    <row r="541" spans="1:16" ht="12.75" x14ac:dyDescent="0.2">
      <c r="A541" s="4">
        <v>41</v>
      </c>
      <c r="B541" s="152">
        <v>625002</v>
      </c>
      <c r="C541" s="4" t="s">
        <v>330</v>
      </c>
      <c r="D541" s="80">
        <v>1625</v>
      </c>
      <c r="E541" s="79">
        <v>0</v>
      </c>
      <c r="F541" s="84">
        <f t="shared" si="394"/>
        <v>1625</v>
      </c>
      <c r="G541" s="79">
        <v>0</v>
      </c>
      <c r="H541" s="43">
        <f t="shared" si="395"/>
        <v>1625</v>
      </c>
      <c r="I541" s="79">
        <v>0</v>
      </c>
      <c r="J541" s="43">
        <f t="shared" si="396"/>
        <v>1625</v>
      </c>
      <c r="K541" s="79">
        <v>0</v>
      </c>
      <c r="L541" s="43">
        <f t="shared" si="397"/>
        <v>1625</v>
      </c>
      <c r="M541" s="277">
        <v>0</v>
      </c>
      <c r="N541" s="43">
        <f t="shared" si="398"/>
        <v>1625</v>
      </c>
      <c r="O541" s="44">
        <v>1593</v>
      </c>
      <c r="P541" s="300">
        <f t="shared" si="399"/>
        <v>98.030769230769238</v>
      </c>
    </row>
    <row r="542" spans="1:16" ht="12.75" x14ac:dyDescent="0.2">
      <c r="A542" s="4">
        <v>41</v>
      </c>
      <c r="B542" s="152" t="s">
        <v>506</v>
      </c>
      <c r="C542" s="4" t="s">
        <v>331</v>
      </c>
      <c r="D542" s="80">
        <v>6095</v>
      </c>
      <c r="E542" s="79">
        <v>0</v>
      </c>
      <c r="F542" s="84">
        <f t="shared" si="394"/>
        <v>6095</v>
      </c>
      <c r="G542" s="79">
        <v>0</v>
      </c>
      <c r="H542" s="43">
        <f t="shared" si="395"/>
        <v>6095</v>
      </c>
      <c r="I542" s="79">
        <v>0</v>
      </c>
      <c r="J542" s="43">
        <f t="shared" si="396"/>
        <v>6095</v>
      </c>
      <c r="K542" s="79">
        <v>0</v>
      </c>
      <c r="L542" s="43">
        <f t="shared" si="397"/>
        <v>6095</v>
      </c>
      <c r="M542" s="277">
        <v>0</v>
      </c>
      <c r="N542" s="43">
        <f t="shared" si="398"/>
        <v>6095</v>
      </c>
      <c r="O542" s="44">
        <v>5923</v>
      </c>
      <c r="P542" s="300">
        <f t="shared" si="399"/>
        <v>97.178014766201798</v>
      </c>
    </row>
    <row r="543" spans="1:16" ht="12.75" x14ac:dyDescent="0.2">
      <c r="A543" s="4">
        <v>41</v>
      </c>
      <c r="B543" s="152">
        <v>625004</v>
      </c>
      <c r="C543" s="4" t="s">
        <v>56</v>
      </c>
      <c r="D543" s="80">
        <v>2032</v>
      </c>
      <c r="E543" s="79">
        <v>0</v>
      </c>
      <c r="F543" s="84">
        <f t="shared" si="394"/>
        <v>2032</v>
      </c>
      <c r="G543" s="79">
        <v>0</v>
      </c>
      <c r="H543" s="43">
        <f t="shared" si="395"/>
        <v>2032</v>
      </c>
      <c r="I543" s="79">
        <v>0</v>
      </c>
      <c r="J543" s="43">
        <f t="shared" si="396"/>
        <v>2032</v>
      </c>
      <c r="K543" s="79">
        <v>0</v>
      </c>
      <c r="L543" s="43">
        <f t="shared" si="397"/>
        <v>2032</v>
      </c>
      <c r="M543" s="277">
        <v>0</v>
      </c>
      <c r="N543" s="43">
        <f t="shared" si="398"/>
        <v>2032</v>
      </c>
      <c r="O543" s="44">
        <v>1742</v>
      </c>
      <c r="P543" s="300">
        <f t="shared" si="399"/>
        <v>85.728346456692918</v>
      </c>
    </row>
    <row r="544" spans="1:16" ht="12.75" x14ac:dyDescent="0.2">
      <c r="A544" s="4">
        <v>41</v>
      </c>
      <c r="B544" s="152">
        <v>625005</v>
      </c>
      <c r="C544" s="4" t="s">
        <v>332</v>
      </c>
      <c r="D544" s="80">
        <v>9650</v>
      </c>
      <c r="E544" s="79">
        <v>0</v>
      </c>
      <c r="F544" s="84">
        <f t="shared" si="394"/>
        <v>9650</v>
      </c>
      <c r="G544" s="79">
        <v>0</v>
      </c>
      <c r="H544" s="43">
        <f t="shared" si="395"/>
        <v>9650</v>
      </c>
      <c r="I544" s="79">
        <v>0</v>
      </c>
      <c r="J544" s="43">
        <f t="shared" si="396"/>
        <v>9650</v>
      </c>
      <c r="K544" s="79">
        <v>0</v>
      </c>
      <c r="L544" s="43">
        <f t="shared" si="397"/>
        <v>9650</v>
      </c>
      <c r="M544" s="277">
        <v>0</v>
      </c>
      <c r="N544" s="43">
        <f t="shared" si="398"/>
        <v>9650</v>
      </c>
      <c r="O544" s="44">
        <v>9398</v>
      </c>
      <c r="P544" s="300">
        <f t="shared" si="399"/>
        <v>97.388601036269435</v>
      </c>
    </row>
    <row r="545" spans="1:16" ht="12.75" x14ac:dyDescent="0.2">
      <c r="A545" s="4">
        <v>41</v>
      </c>
      <c r="B545" s="152">
        <v>625007</v>
      </c>
      <c r="C545" s="4" t="s">
        <v>333</v>
      </c>
      <c r="D545" s="80"/>
      <c r="E545" s="79">
        <v>0</v>
      </c>
      <c r="F545" s="78">
        <f t="shared" si="394"/>
        <v>0</v>
      </c>
      <c r="G545" s="79">
        <v>0</v>
      </c>
      <c r="H545" s="43">
        <f t="shared" si="395"/>
        <v>0</v>
      </c>
      <c r="I545" s="79">
        <v>0</v>
      </c>
      <c r="J545" s="43">
        <f t="shared" si="396"/>
        <v>0</v>
      </c>
      <c r="K545" s="79">
        <v>0</v>
      </c>
      <c r="L545" s="43">
        <f t="shared" si="397"/>
        <v>0</v>
      </c>
      <c r="M545" s="277">
        <v>0</v>
      </c>
      <c r="N545" s="43">
        <f t="shared" si="398"/>
        <v>0</v>
      </c>
      <c r="O545" s="44"/>
      <c r="P545" s="300">
        <v>0</v>
      </c>
    </row>
    <row r="546" spans="1:16" ht="12.75" x14ac:dyDescent="0.2">
      <c r="A546" s="4">
        <v>41</v>
      </c>
      <c r="B546" s="153" t="s">
        <v>685</v>
      </c>
      <c r="C546" s="7" t="s">
        <v>58</v>
      </c>
      <c r="D546" s="77">
        <v>5000</v>
      </c>
      <c r="E546" s="79">
        <v>0</v>
      </c>
      <c r="F546" s="78">
        <f t="shared" si="394"/>
        <v>5000</v>
      </c>
      <c r="G546" s="76">
        <v>0</v>
      </c>
      <c r="H546" s="46">
        <f t="shared" si="395"/>
        <v>5000</v>
      </c>
      <c r="I546" s="76">
        <v>0</v>
      </c>
      <c r="J546" s="46">
        <f t="shared" si="396"/>
        <v>5000</v>
      </c>
      <c r="K546" s="76">
        <v>0</v>
      </c>
      <c r="L546" s="46">
        <f t="shared" si="397"/>
        <v>5000</v>
      </c>
      <c r="M546" s="279">
        <v>0</v>
      </c>
      <c r="N546" s="46">
        <f t="shared" si="398"/>
        <v>5000</v>
      </c>
      <c r="O546" s="49">
        <f>SUM(O547:O548)</f>
        <v>2943</v>
      </c>
      <c r="P546" s="315">
        <f t="shared" si="399"/>
        <v>58.86</v>
      </c>
    </row>
    <row r="547" spans="1:16" s="29" customFormat="1" ht="12.75" x14ac:dyDescent="0.2">
      <c r="A547" s="4"/>
      <c r="B547" s="154">
        <v>637037</v>
      </c>
      <c r="C547" s="8" t="s">
        <v>684</v>
      </c>
      <c r="D547" s="80"/>
      <c r="E547" s="79">
        <v>0</v>
      </c>
      <c r="F547" s="78">
        <f t="shared" si="394"/>
        <v>0</v>
      </c>
      <c r="G547" s="79">
        <v>0</v>
      </c>
      <c r="H547" s="43">
        <f t="shared" si="395"/>
        <v>0</v>
      </c>
      <c r="I547" s="79">
        <v>0</v>
      </c>
      <c r="J547" s="43">
        <f t="shared" si="396"/>
        <v>0</v>
      </c>
      <c r="K547" s="79">
        <v>0</v>
      </c>
      <c r="L547" s="43">
        <f t="shared" si="397"/>
        <v>0</v>
      </c>
      <c r="M547" s="277">
        <v>0</v>
      </c>
      <c r="N547" s="43">
        <f t="shared" si="398"/>
        <v>0</v>
      </c>
      <c r="O547" s="42">
        <v>1040</v>
      </c>
      <c r="P547" s="300">
        <v>0</v>
      </c>
    </row>
    <row r="548" spans="1:16" ht="12.75" x14ac:dyDescent="0.2">
      <c r="A548" s="4">
        <v>41</v>
      </c>
      <c r="B548" s="152">
        <v>642015</v>
      </c>
      <c r="C548" s="4" t="s">
        <v>93</v>
      </c>
      <c r="D548" s="80"/>
      <c r="E548" s="79"/>
      <c r="F548" s="78">
        <f t="shared" si="394"/>
        <v>0</v>
      </c>
      <c r="G548" s="79"/>
      <c r="H548" s="43">
        <f t="shared" si="395"/>
        <v>0</v>
      </c>
      <c r="I548" s="79"/>
      <c r="J548" s="43">
        <f t="shared" si="396"/>
        <v>0</v>
      </c>
      <c r="K548" s="79"/>
      <c r="L548" s="43">
        <f t="shared" si="397"/>
        <v>0</v>
      </c>
      <c r="M548" s="277"/>
      <c r="N548" s="43">
        <f t="shared" si="398"/>
        <v>0</v>
      </c>
      <c r="O548" s="42">
        <v>1903</v>
      </c>
      <c r="P548" s="300">
        <v>0</v>
      </c>
    </row>
    <row r="549" spans="1:16" ht="12.75" x14ac:dyDescent="0.2">
      <c r="A549" s="3">
        <v>41</v>
      </c>
      <c r="B549" s="151">
        <v>642</v>
      </c>
      <c r="C549" s="3" t="s">
        <v>197</v>
      </c>
      <c r="D549" s="121">
        <f t="shared" ref="D549:E549" si="400">SUM(D550:D551)</f>
        <v>6000</v>
      </c>
      <c r="E549" s="95">
        <f t="shared" si="400"/>
        <v>0</v>
      </c>
      <c r="F549" s="78">
        <f t="shared" si="394"/>
        <v>6000</v>
      </c>
      <c r="G549" s="95">
        <f t="shared" ref="G549:I549" si="401">SUM(G550:G551)</f>
        <v>0</v>
      </c>
      <c r="H549" s="46">
        <f t="shared" si="395"/>
        <v>6000</v>
      </c>
      <c r="I549" s="95">
        <f t="shared" si="401"/>
        <v>2000</v>
      </c>
      <c r="J549" s="46">
        <f t="shared" si="396"/>
        <v>8000</v>
      </c>
      <c r="K549" s="95">
        <f t="shared" ref="K549:M549" si="402">SUM(K550:K551)</f>
        <v>0</v>
      </c>
      <c r="L549" s="46">
        <f t="shared" si="397"/>
        <v>8000</v>
      </c>
      <c r="M549" s="275">
        <f t="shared" si="402"/>
        <v>0</v>
      </c>
      <c r="N549" s="46">
        <f t="shared" si="398"/>
        <v>8000</v>
      </c>
      <c r="O549" s="49">
        <f>SUM(O550:O551)</f>
        <v>6582</v>
      </c>
      <c r="P549" s="315">
        <f t="shared" si="399"/>
        <v>82.274999999999991</v>
      </c>
    </row>
    <row r="550" spans="1:16" ht="12.75" x14ac:dyDescent="0.2">
      <c r="A550" s="3"/>
      <c r="B550" s="151">
        <v>642014</v>
      </c>
      <c r="C550" s="4" t="s">
        <v>436</v>
      </c>
      <c r="D550" s="121"/>
      <c r="E550" s="95"/>
      <c r="F550" s="78">
        <f t="shared" si="394"/>
        <v>0</v>
      </c>
      <c r="G550" s="95"/>
      <c r="H550" s="43">
        <f t="shared" si="395"/>
        <v>0</v>
      </c>
      <c r="I550" s="95">
        <v>2000</v>
      </c>
      <c r="J550" s="43">
        <f t="shared" si="396"/>
        <v>2000</v>
      </c>
      <c r="K550" s="95">
        <v>0</v>
      </c>
      <c r="L550" s="43">
        <f t="shared" si="397"/>
        <v>2000</v>
      </c>
      <c r="M550" s="275">
        <v>0</v>
      </c>
      <c r="N550" s="43">
        <f t="shared" si="398"/>
        <v>2000</v>
      </c>
      <c r="O550" s="44">
        <v>2060</v>
      </c>
      <c r="P550" s="300">
        <f t="shared" si="399"/>
        <v>103</v>
      </c>
    </row>
    <row r="551" spans="1:16" ht="12.75" x14ac:dyDescent="0.2">
      <c r="A551" s="4">
        <v>41</v>
      </c>
      <c r="B551" s="152">
        <v>642014</v>
      </c>
      <c r="C551" s="4" t="s">
        <v>198</v>
      </c>
      <c r="D551" s="80">
        <v>6000</v>
      </c>
      <c r="E551" s="79">
        <v>0</v>
      </c>
      <c r="F551" s="84">
        <f t="shared" si="394"/>
        <v>6000</v>
      </c>
      <c r="G551" s="79">
        <v>0</v>
      </c>
      <c r="H551" s="43">
        <f t="shared" si="395"/>
        <v>6000</v>
      </c>
      <c r="I551" s="79">
        <v>0</v>
      </c>
      <c r="J551" s="43">
        <f t="shared" si="396"/>
        <v>6000</v>
      </c>
      <c r="K551" s="79">
        <v>0</v>
      </c>
      <c r="L551" s="43">
        <f t="shared" si="397"/>
        <v>6000</v>
      </c>
      <c r="M551" s="277">
        <v>0</v>
      </c>
      <c r="N551" s="43">
        <f t="shared" si="398"/>
        <v>6000</v>
      </c>
      <c r="O551" s="44">
        <v>4522</v>
      </c>
      <c r="P551" s="300">
        <f t="shared" si="399"/>
        <v>75.366666666666674</v>
      </c>
    </row>
    <row r="552" spans="1:16" ht="13.5" thickBot="1" x14ac:dyDescent="0.25">
      <c r="A552" s="15"/>
      <c r="B552" s="170"/>
      <c r="C552" s="15"/>
      <c r="D552" s="209"/>
      <c r="E552" s="140"/>
      <c r="F552" s="214"/>
      <c r="G552" s="140"/>
      <c r="H552" s="43">
        <f t="shared" si="395"/>
        <v>0</v>
      </c>
      <c r="I552" s="140"/>
      <c r="J552" s="43">
        <f t="shared" si="396"/>
        <v>0</v>
      </c>
      <c r="K552" s="140"/>
      <c r="L552" s="43">
        <f t="shared" si="397"/>
        <v>0</v>
      </c>
      <c r="N552" s="43">
        <f t="shared" si="398"/>
        <v>0</v>
      </c>
      <c r="O552" s="291"/>
      <c r="P552" s="300"/>
    </row>
    <row r="553" spans="1:16" s="143" customFormat="1" ht="30" customHeight="1" x14ac:dyDescent="0.2">
      <c r="A553" s="142"/>
      <c r="B553" s="335" t="s">
        <v>43</v>
      </c>
      <c r="C553" s="335"/>
      <c r="D553" s="64" t="s">
        <v>571</v>
      </c>
      <c r="E553" s="137" t="s">
        <v>574</v>
      </c>
      <c r="F553" s="137" t="s">
        <v>575</v>
      </c>
      <c r="G553" s="137" t="s">
        <v>588</v>
      </c>
      <c r="H553" s="137" t="s">
        <v>589</v>
      </c>
      <c r="I553" s="137" t="s">
        <v>597</v>
      </c>
      <c r="J553" s="137" t="s">
        <v>598</v>
      </c>
      <c r="K553" s="137" t="s">
        <v>621</v>
      </c>
      <c r="L553" s="137" t="s">
        <v>620</v>
      </c>
      <c r="M553" s="137" t="s">
        <v>664</v>
      </c>
      <c r="N553" s="137" t="s">
        <v>663</v>
      </c>
      <c r="O553" s="273" t="s">
        <v>674</v>
      </c>
      <c r="P553" s="299" t="s">
        <v>675</v>
      </c>
    </row>
    <row r="554" spans="1:16" ht="12.75" x14ac:dyDescent="0.2">
      <c r="A554" s="5">
        <v>41</v>
      </c>
      <c r="B554" s="147" t="s">
        <v>273</v>
      </c>
      <c r="C554" s="82" t="s">
        <v>272</v>
      </c>
      <c r="D554" s="104">
        <f t="shared" ref="D554:E554" si="403">SUM(D555:D556)</f>
        <v>4000</v>
      </c>
      <c r="E554" s="104">
        <f t="shared" si="403"/>
        <v>0</v>
      </c>
      <c r="F554" s="104">
        <f>D554+E554</f>
        <v>4000</v>
      </c>
      <c r="G554" s="104">
        <f t="shared" ref="G554:I554" si="404">SUM(G555:G556)</f>
        <v>0</v>
      </c>
      <c r="H554" s="109">
        <f>F554+G554</f>
        <v>4000</v>
      </c>
      <c r="I554" s="104">
        <f t="shared" si="404"/>
        <v>0</v>
      </c>
      <c r="J554" s="109">
        <f>H554+I554</f>
        <v>4000</v>
      </c>
      <c r="K554" s="104">
        <f t="shared" ref="K554:M554" si="405">SUM(K555:K556)</f>
        <v>0</v>
      </c>
      <c r="L554" s="109">
        <f>J554+K554</f>
        <v>4000</v>
      </c>
      <c r="M554" s="104">
        <f t="shared" si="405"/>
        <v>0</v>
      </c>
      <c r="N554" s="109">
        <f>L554+M554</f>
        <v>4000</v>
      </c>
      <c r="O554" s="52">
        <f>SUM(O555)</f>
        <v>3130</v>
      </c>
      <c r="P554" s="301">
        <f>O554/N554*100</f>
        <v>78.25</v>
      </c>
    </row>
    <row r="555" spans="1:16" ht="12.75" x14ac:dyDescent="0.2">
      <c r="A555" s="4">
        <v>41</v>
      </c>
      <c r="B555" s="152">
        <v>642026</v>
      </c>
      <c r="C555" s="4" t="s">
        <v>199</v>
      </c>
      <c r="D555" s="80">
        <v>4000</v>
      </c>
      <c r="E555" s="79">
        <v>0</v>
      </c>
      <c r="F555" s="105">
        <f t="shared" ref="F555:F556" si="406">D555+E555</f>
        <v>4000</v>
      </c>
      <c r="G555" s="79">
        <v>0</v>
      </c>
      <c r="H555" s="43">
        <f t="shared" ref="H555:H556" si="407">F555+G555</f>
        <v>4000</v>
      </c>
      <c r="I555" s="79">
        <v>0</v>
      </c>
      <c r="J555" s="43">
        <f t="shared" ref="J555:J557" si="408">H555+I555</f>
        <v>4000</v>
      </c>
      <c r="K555" s="79">
        <v>0</v>
      </c>
      <c r="L555" s="43">
        <f t="shared" ref="L555:L557" si="409">J555+K555</f>
        <v>4000</v>
      </c>
      <c r="M555" s="79">
        <v>0</v>
      </c>
      <c r="N555" s="43">
        <f t="shared" ref="N555:N557" si="410">L555+M555</f>
        <v>4000</v>
      </c>
      <c r="O555" s="44">
        <v>3130</v>
      </c>
      <c r="P555" s="300">
        <f t="shared" ref="P555" si="411">O555/N555*100</f>
        <v>78.25</v>
      </c>
    </row>
    <row r="556" spans="1:16" ht="12.75" x14ac:dyDescent="0.2">
      <c r="A556" s="4">
        <v>41</v>
      </c>
      <c r="B556" s="152">
        <v>642014</v>
      </c>
      <c r="C556" s="4" t="s">
        <v>281</v>
      </c>
      <c r="D556" s="80">
        <v>0</v>
      </c>
      <c r="E556" s="79">
        <v>0</v>
      </c>
      <c r="F556" s="95">
        <f t="shared" si="406"/>
        <v>0</v>
      </c>
      <c r="G556" s="79">
        <v>0</v>
      </c>
      <c r="H556" s="43">
        <f t="shared" si="407"/>
        <v>0</v>
      </c>
      <c r="I556" s="79">
        <v>0</v>
      </c>
      <c r="J556" s="43">
        <f t="shared" si="408"/>
        <v>0</v>
      </c>
      <c r="K556" s="79">
        <v>0</v>
      </c>
      <c r="L556" s="43">
        <f t="shared" si="409"/>
        <v>0</v>
      </c>
      <c r="M556" s="79">
        <v>0</v>
      </c>
      <c r="N556" s="43">
        <f t="shared" si="410"/>
        <v>0</v>
      </c>
      <c r="O556" s="226"/>
      <c r="P556" s="300">
        <v>0</v>
      </c>
    </row>
    <row r="557" spans="1:16" ht="13.5" thickBot="1" x14ac:dyDescent="0.25">
      <c r="A557" s="15"/>
      <c r="B557" s="170"/>
      <c r="C557" s="15"/>
      <c r="D557" s="103"/>
      <c r="E557" s="103"/>
      <c r="F557" s="103"/>
      <c r="G557" s="103"/>
      <c r="I557" s="103"/>
      <c r="J557" s="43">
        <f t="shared" si="408"/>
        <v>0</v>
      </c>
      <c r="K557" s="103"/>
      <c r="L557" s="43">
        <f t="shared" si="409"/>
        <v>0</v>
      </c>
      <c r="M557" s="103"/>
      <c r="N557" s="43">
        <f t="shared" si="410"/>
        <v>0</v>
      </c>
      <c r="O557" s="226"/>
      <c r="P557" s="226"/>
    </row>
    <row r="558" spans="1:16" s="143" customFormat="1" ht="30" customHeight="1" x14ac:dyDescent="0.2">
      <c r="A558" s="142"/>
      <c r="B558" s="335" t="s">
        <v>43</v>
      </c>
      <c r="C558" s="335"/>
      <c r="D558" s="64" t="s">
        <v>571</v>
      </c>
      <c r="E558" s="137" t="s">
        <v>574</v>
      </c>
      <c r="F558" s="137" t="s">
        <v>575</v>
      </c>
      <c r="G558" s="137" t="s">
        <v>588</v>
      </c>
      <c r="H558" s="137" t="s">
        <v>589</v>
      </c>
      <c r="I558" s="137" t="s">
        <v>597</v>
      </c>
      <c r="J558" s="137" t="s">
        <v>598</v>
      </c>
      <c r="K558" s="137" t="s">
        <v>621</v>
      </c>
      <c r="L558" s="137" t="s">
        <v>620</v>
      </c>
      <c r="M558" s="137" t="s">
        <v>664</v>
      </c>
      <c r="N558" s="137" t="s">
        <v>663</v>
      </c>
      <c r="O558" s="273" t="s">
        <v>674</v>
      </c>
      <c r="P558" s="299" t="s">
        <v>675</v>
      </c>
    </row>
    <row r="559" spans="1:16" ht="12.75" x14ac:dyDescent="0.2">
      <c r="A559" s="5"/>
      <c r="B559" s="147" t="s">
        <v>200</v>
      </c>
      <c r="C559" s="82" t="s">
        <v>201</v>
      </c>
      <c r="D559" s="109">
        <f t="shared" ref="D559:E559" si="412">D560+D562</f>
        <v>1000</v>
      </c>
      <c r="E559" s="109">
        <f t="shared" si="412"/>
        <v>0</v>
      </c>
      <c r="F559" s="109">
        <f>D559+E559</f>
        <v>1000</v>
      </c>
      <c r="G559" s="109">
        <f t="shared" ref="G559:I559" si="413">G560+G562</f>
        <v>0</v>
      </c>
      <c r="H559" s="109">
        <f>F559+G559</f>
        <v>1000</v>
      </c>
      <c r="I559" s="109">
        <f t="shared" si="413"/>
        <v>0</v>
      </c>
      <c r="J559" s="109">
        <f>H559+I559</f>
        <v>1000</v>
      </c>
      <c r="K559" s="109">
        <f t="shared" ref="K559:M559" si="414">K560+K562</f>
        <v>0</v>
      </c>
      <c r="L559" s="109">
        <f>J559+K559</f>
        <v>1000</v>
      </c>
      <c r="M559" s="109">
        <f t="shared" si="414"/>
        <v>0</v>
      </c>
      <c r="N559" s="109">
        <f>L559+M559</f>
        <v>1000</v>
      </c>
      <c r="O559" s="52">
        <f>SUM(O560)</f>
        <v>4029</v>
      </c>
      <c r="P559" s="310">
        <f>O559/N559*100</f>
        <v>402.9</v>
      </c>
    </row>
    <row r="560" spans="1:16" ht="12.75" x14ac:dyDescent="0.2">
      <c r="A560" s="3">
        <v>111</v>
      </c>
      <c r="B560" s="151">
        <v>637</v>
      </c>
      <c r="C560" s="3" t="s">
        <v>84</v>
      </c>
      <c r="D560" s="69">
        <f t="shared" ref="D560:M560" si="415">SUM(D561)</f>
        <v>1000</v>
      </c>
      <c r="E560" s="46">
        <f t="shared" si="415"/>
        <v>0</v>
      </c>
      <c r="F560" s="88">
        <f t="shared" ref="F560:F565" si="416">D560+E560</f>
        <v>1000</v>
      </c>
      <c r="G560" s="46">
        <f t="shared" si="415"/>
        <v>0</v>
      </c>
      <c r="H560" s="43">
        <f t="shared" ref="H560:H565" si="417">F560+G560</f>
        <v>1000</v>
      </c>
      <c r="I560" s="46">
        <f t="shared" si="415"/>
        <v>0</v>
      </c>
      <c r="J560" s="43">
        <f t="shared" ref="J560:J567" si="418">H560+I560</f>
        <v>1000</v>
      </c>
      <c r="K560" s="46">
        <f t="shared" si="415"/>
        <v>0</v>
      </c>
      <c r="L560" s="43">
        <f t="shared" ref="L560:L568" si="419">J560+K560</f>
        <v>1000</v>
      </c>
      <c r="M560" s="46">
        <f t="shared" si="415"/>
        <v>0</v>
      </c>
      <c r="N560" s="43">
        <f t="shared" ref="N560:N567" si="420">L560+M560</f>
        <v>1000</v>
      </c>
      <c r="O560" s="44">
        <f>SUM(O561)</f>
        <v>4029</v>
      </c>
      <c r="P560" s="45">
        <f t="shared" ref="P560:P568" si="421">O560/N560*100</f>
        <v>402.9</v>
      </c>
    </row>
    <row r="561" spans="1:16" ht="12.75" x14ac:dyDescent="0.2">
      <c r="A561" s="4">
        <v>111</v>
      </c>
      <c r="B561" s="152">
        <v>637006</v>
      </c>
      <c r="C561" s="4" t="s">
        <v>202</v>
      </c>
      <c r="D561" s="80">
        <v>1000</v>
      </c>
      <c r="E561" s="84">
        <v>0</v>
      </c>
      <c r="F561" s="215">
        <f t="shared" si="416"/>
        <v>1000</v>
      </c>
      <c r="G561" s="84">
        <v>0</v>
      </c>
      <c r="H561" s="43">
        <f t="shared" si="417"/>
        <v>1000</v>
      </c>
      <c r="I561" s="84">
        <v>0</v>
      </c>
      <c r="J561" s="43">
        <f t="shared" si="418"/>
        <v>1000</v>
      </c>
      <c r="K561" s="84">
        <v>0</v>
      </c>
      <c r="L561" s="43">
        <f t="shared" si="419"/>
        <v>1000</v>
      </c>
      <c r="M561" s="84">
        <v>0</v>
      </c>
      <c r="N561" s="43">
        <f t="shared" si="420"/>
        <v>1000</v>
      </c>
      <c r="O561" s="44">
        <v>4029</v>
      </c>
      <c r="P561" s="45">
        <f t="shared" si="421"/>
        <v>402.9</v>
      </c>
    </row>
    <row r="562" spans="1:16" ht="12.75" x14ac:dyDescent="0.2">
      <c r="A562" s="3">
        <v>111</v>
      </c>
      <c r="B562" s="151">
        <v>642</v>
      </c>
      <c r="C562" s="3" t="s">
        <v>121</v>
      </c>
      <c r="D562" s="121">
        <f>SUM(D563)</f>
        <v>0</v>
      </c>
      <c r="E562" s="95">
        <f>SUM(E563)</f>
        <v>0</v>
      </c>
      <c r="F562" s="88">
        <f t="shared" si="416"/>
        <v>0</v>
      </c>
      <c r="G562" s="95">
        <f>SUM(G563)</f>
        <v>0</v>
      </c>
      <c r="H562" s="43">
        <f t="shared" si="417"/>
        <v>0</v>
      </c>
      <c r="I562" s="95">
        <f>SUM(I563)</f>
        <v>0</v>
      </c>
      <c r="J562" s="43">
        <f t="shared" si="418"/>
        <v>0</v>
      </c>
      <c r="K562" s="95">
        <f>SUM(K563)</f>
        <v>0</v>
      </c>
      <c r="L562" s="43">
        <f t="shared" si="419"/>
        <v>0</v>
      </c>
      <c r="M562" s="95">
        <v>0</v>
      </c>
      <c r="N562" s="43">
        <f t="shared" si="420"/>
        <v>0</v>
      </c>
      <c r="O562" s="44"/>
      <c r="P562" s="45">
        <v>0</v>
      </c>
    </row>
    <row r="563" spans="1:16" ht="12.75" x14ac:dyDescent="0.2">
      <c r="A563" s="4">
        <v>111</v>
      </c>
      <c r="B563" s="152">
        <v>642026</v>
      </c>
      <c r="C563" s="4" t="s">
        <v>203</v>
      </c>
      <c r="D563" s="70">
        <v>0</v>
      </c>
      <c r="E563" s="48">
        <v>0</v>
      </c>
      <c r="F563" s="88">
        <f t="shared" si="416"/>
        <v>0</v>
      </c>
      <c r="G563" s="48">
        <v>0</v>
      </c>
      <c r="H563" s="43">
        <f t="shared" si="417"/>
        <v>0</v>
      </c>
      <c r="I563" s="48">
        <v>0</v>
      </c>
      <c r="J563" s="43">
        <f t="shared" si="418"/>
        <v>0</v>
      </c>
      <c r="K563" s="48">
        <v>0</v>
      </c>
      <c r="L563" s="43">
        <f t="shared" si="419"/>
        <v>0</v>
      </c>
      <c r="M563" s="48">
        <v>0</v>
      </c>
      <c r="N563" s="43">
        <f t="shared" si="420"/>
        <v>0</v>
      </c>
      <c r="O563" s="44"/>
      <c r="P563" s="45">
        <v>0</v>
      </c>
    </row>
    <row r="564" spans="1:16" ht="12.75" x14ac:dyDescent="0.2">
      <c r="A564" s="4"/>
      <c r="B564" s="153" t="s">
        <v>535</v>
      </c>
      <c r="C564" s="7" t="s">
        <v>536</v>
      </c>
      <c r="D564" s="70"/>
      <c r="E564" s="48"/>
      <c r="F564" s="88">
        <f>SUM(F565:F567)</f>
        <v>0</v>
      </c>
      <c r="G564" s="49">
        <f>SUM(G565:G567)</f>
        <v>245768</v>
      </c>
      <c r="H564" s="46">
        <f>F564+G564</f>
        <v>245768</v>
      </c>
      <c r="I564" s="49">
        <f>SUM(I565:I567)</f>
        <v>0</v>
      </c>
      <c r="J564" s="46">
        <f t="shared" si="418"/>
        <v>245768</v>
      </c>
      <c r="K564" s="49">
        <f>SUM(K565:K567)</f>
        <v>176735</v>
      </c>
      <c r="L564" s="46">
        <f t="shared" si="419"/>
        <v>422503</v>
      </c>
      <c r="M564" s="49">
        <f>SUM(M565:M567)</f>
        <v>93580</v>
      </c>
      <c r="N564" s="43">
        <f t="shared" si="420"/>
        <v>516083</v>
      </c>
      <c r="O564" s="49">
        <f>SUM(O565:O567)</f>
        <v>516808</v>
      </c>
      <c r="P564" s="315">
        <f t="shared" si="421"/>
        <v>100.14048127917408</v>
      </c>
    </row>
    <row r="565" spans="1:16" ht="12.75" x14ac:dyDescent="0.2">
      <c r="A565" s="8" t="s">
        <v>534</v>
      </c>
      <c r="B565" s="154" t="s">
        <v>592</v>
      </c>
      <c r="C565" s="4" t="s">
        <v>594</v>
      </c>
      <c r="D565" s="70"/>
      <c r="E565" s="48"/>
      <c r="F565" s="88">
        <f t="shared" si="416"/>
        <v>0</v>
      </c>
      <c r="G565" s="44">
        <v>213231</v>
      </c>
      <c r="H565" s="43">
        <f t="shared" si="417"/>
        <v>213231</v>
      </c>
      <c r="I565" s="44">
        <v>0</v>
      </c>
      <c r="J565" s="43">
        <f t="shared" si="418"/>
        <v>213231</v>
      </c>
      <c r="K565" s="44">
        <v>176735</v>
      </c>
      <c r="L565" s="43">
        <f t="shared" si="419"/>
        <v>389966</v>
      </c>
      <c r="M565" s="44">
        <v>91080</v>
      </c>
      <c r="N565" s="43">
        <f t="shared" si="420"/>
        <v>481046</v>
      </c>
      <c r="O565" s="44">
        <v>481046</v>
      </c>
      <c r="P565" s="45">
        <f t="shared" si="421"/>
        <v>100</v>
      </c>
    </row>
    <row r="566" spans="1:16" ht="12.75" x14ac:dyDescent="0.2">
      <c r="A566" s="8" t="s">
        <v>590</v>
      </c>
      <c r="B566" s="154" t="s">
        <v>592</v>
      </c>
      <c r="C566" s="4" t="s">
        <v>591</v>
      </c>
      <c r="D566" s="70"/>
      <c r="E566" s="48"/>
      <c r="F566" s="88"/>
      <c r="G566" s="44">
        <v>28447</v>
      </c>
      <c r="H566" s="43">
        <f>F566+G566</f>
        <v>28447</v>
      </c>
      <c r="I566" s="44">
        <v>0</v>
      </c>
      <c r="J566" s="43">
        <f t="shared" si="418"/>
        <v>28447</v>
      </c>
      <c r="K566" s="44">
        <v>0</v>
      </c>
      <c r="L566" s="43">
        <f t="shared" si="419"/>
        <v>28447</v>
      </c>
      <c r="M566" s="44">
        <v>0</v>
      </c>
      <c r="N566" s="43">
        <f t="shared" si="420"/>
        <v>28447</v>
      </c>
      <c r="O566" s="44">
        <v>28447</v>
      </c>
      <c r="P566" s="45">
        <f t="shared" si="421"/>
        <v>100</v>
      </c>
    </row>
    <row r="567" spans="1:16" ht="12.75" x14ac:dyDescent="0.2">
      <c r="A567" s="7" t="s">
        <v>534</v>
      </c>
      <c r="B567" s="154" t="s">
        <v>592</v>
      </c>
      <c r="C567" s="4" t="s">
        <v>593</v>
      </c>
      <c r="D567" s="70"/>
      <c r="E567" s="48"/>
      <c r="F567" s="88"/>
      <c r="G567" s="44">
        <v>4090</v>
      </c>
      <c r="H567" s="43">
        <f>F567+G567</f>
        <v>4090</v>
      </c>
      <c r="I567" s="44">
        <v>0</v>
      </c>
      <c r="J567" s="43">
        <f t="shared" si="418"/>
        <v>4090</v>
      </c>
      <c r="K567" s="44">
        <v>0</v>
      </c>
      <c r="L567" s="43">
        <f t="shared" si="419"/>
        <v>4090</v>
      </c>
      <c r="M567" s="44">
        <v>2500</v>
      </c>
      <c r="N567" s="43">
        <f t="shared" si="420"/>
        <v>6590</v>
      </c>
      <c r="O567" s="44">
        <v>7315</v>
      </c>
      <c r="P567" s="300">
        <f t="shared" si="421"/>
        <v>111.00151745068285</v>
      </c>
    </row>
    <row r="568" spans="1:16" ht="12.75" x14ac:dyDescent="0.2">
      <c r="A568" s="21">
        <v>41</v>
      </c>
      <c r="B568" s="148"/>
      <c r="C568" s="21" t="s">
        <v>316</v>
      </c>
      <c r="D568" s="99">
        <f>D4+D78+D85+D108+D117+D125+D141+D218+D265+D284+D289+D300+D308+D314+D324+D330+D335+D366+D375+D385+D418+D489+D441+D473+D480+D513+D524+D529+D554+D559+D240+D132</f>
        <v>5768577</v>
      </c>
      <c r="E568" s="99">
        <f>E4+E78+E85+E108+E117+E125+E141+E218+E265+E284+E289+E300+E308+E314+E324+E330+E335+E366+E375+E385+E418+E489+E441+E473+E480+E513+E524+E529+E554+E559+E240+E132</f>
        <v>261700</v>
      </c>
      <c r="F568" s="99">
        <f>F4+F78+F85+F108+F117+F125+F141+F218+F265+F284+F289+F300+F308+F314+F324+F330+F335+F366+F375+F385+F418+F489+F441+F473+F480+F513+F524+F529+F554+F559+F240+F132</f>
        <v>6030277</v>
      </c>
      <c r="G568" s="99">
        <f>G4+G78+G85+G108+G117+G125+G141+G218+G265+G284+G289+G300+G308+G314+G324+G330+G335+G366+G375+G385+G418+G489+G441+G473+G480+G513+G524+G529+G554+G559+G240+G132+G564</f>
        <v>282002</v>
      </c>
      <c r="H568" s="99">
        <f>H4+H78+H85+H108+H117+H125+H141+H218+H265+H284+H289+H300+H308+H314+H324+H330+H335+H366+H375+H385+H418+H489+H441+H473+H480+H513+H524+H529+H554+H559+H240+H132+H564</f>
        <v>6312279</v>
      </c>
      <c r="I568" s="99">
        <f>I4+I78+I85+I108+I117+I125+I141+I218+I265+I284+I289+I300+I308+I314+I324+I330+I335+I366+I375+I385+I418+I489+I441+I473+I480+I513+I524+I529+I554+I559+I240+I132+I564+I519</f>
        <v>390609</v>
      </c>
      <c r="J568" s="99">
        <f>J4+J78+J85+J108+J117+J125+J141+J218+J265+J284+J289+J300+J308+J314+J324+J330+J335+J366+J375+J385+J418+J489+J441+J473+J480+J513+J524+J529+J554+J559+J240+J132+J564+J519</f>
        <v>6702888</v>
      </c>
      <c r="K568" s="99">
        <f>K4+K78+K85+K108+K117+K125+K141+K218+K265+K284+K289+K300+K308+K314+K324+K330+K335+K366+K375+K385+K418+K489+K441+K473+K480+K513+K524+K529+K554+K559+K240+K132+K564+K519</f>
        <v>289882</v>
      </c>
      <c r="L568" s="198">
        <f t="shared" si="419"/>
        <v>6992770</v>
      </c>
      <c r="M568" s="99">
        <f>M4+M78+M85+M108+M117+M125+M141+M218+M265+M284+M289+M300+M308+M314+M324+M330+M335+M366+M375+M385+M418+M489+M441+M473+M480+M513+M524+M529+M554+M559+M240+M132+M564+M519</f>
        <v>93580</v>
      </c>
      <c r="N568" s="109">
        <f>L568+M568</f>
        <v>7086350</v>
      </c>
      <c r="O568" s="109">
        <f>O4+O78+O85+O108+O117+O125+O132+O141+O218+O240+O265+O284+O289+O300+O308+O314+O324+O330+O335+O366+O375+O385+O418+O441+O473+O480+O489+O513+O519+O524+O529+O554+O559+O564</f>
        <v>6759326</v>
      </c>
      <c r="P568" s="301">
        <f t="shared" si="421"/>
        <v>95.385155968869725</v>
      </c>
    </row>
    <row r="569" spans="1:16" ht="13.5" thickBot="1" x14ac:dyDescent="0.25">
      <c r="A569" s="31"/>
      <c r="B569" s="175"/>
      <c r="C569" s="31"/>
      <c r="D569" s="51"/>
      <c r="E569" s="51"/>
    </row>
    <row r="570" spans="1:16" s="143" customFormat="1" ht="30" customHeight="1" x14ac:dyDescent="0.2">
      <c r="A570" s="142"/>
      <c r="B570" s="335" t="s">
        <v>43</v>
      </c>
      <c r="C570" s="335"/>
      <c r="D570" s="64" t="s">
        <v>571</v>
      </c>
      <c r="E570" s="137" t="s">
        <v>574</v>
      </c>
      <c r="F570" s="137" t="s">
        <v>575</v>
      </c>
      <c r="G570" s="137" t="s">
        <v>588</v>
      </c>
      <c r="H570" s="137" t="s">
        <v>589</v>
      </c>
      <c r="I570" s="137" t="s">
        <v>597</v>
      </c>
      <c r="J570" s="137" t="s">
        <v>598</v>
      </c>
      <c r="K570" s="137" t="s">
        <v>621</v>
      </c>
      <c r="L570" s="137" t="s">
        <v>620</v>
      </c>
      <c r="M570" s="137" t="s">
        <v>664</v>
      </c>
      <c r="N570" s="137" t="s">
        <v>663</v>
      </c>
      <c r="O570" s="273" t="s">
        <v>674</v>
      </c>
      <c r="P570" s="319" t="s">
        <v>675</v>
      </c>
    </row>
    <row r="571" spans="1:16" ht="12.75" x14ac:dyDescent="0.2">
      <c r="A571" s="3"/>
      <c r="B571" s="151" t="s">
        <v>204</v>
      </c>
      <c r="C571" s="3" t="s">
        <v>205</v>
      </c>
      <c r="D571" s="123">
        <v>3824709</v>
      </c>
      <c r="E571" s="100">
        <v>110152</v>
      </c>
      <c r="F571" s="44">
        <f>D571+E571</f>
        <v>3934861</v>
      </c>
      <c r="G571" s="249">
        <v>98259</v>
      </c>
      <c r="H571" s="232">
        <f>F571+G571</f>
        <v>4033120</v>
      </c>
      <c r="I571" s="255">
        <v>0</v>
      </c>
      <c r="J571" s="44">
        <f>H571+I571</f>
        <v>4033120</v>
      </c>
      <c r="K571" s="280">
        <v>0</v>
      </c>
      <c r="L571" s="232">
        <f>J571+K571</f>
        <v>4033120</v>
      </c>
      <c r="M571" s="44">
        <v>112793</v>
      </c>
      <c r="N571" s="232">
        <f>L571+M571</f>
        <v>4145913</v>
      </c>
      <c r="O571" s="44">
        <v>4145739</v>
      </c>
      <c r="P571" s="314">
        <f>O571/N571*100</f>
        <v>99.995803095723417</v>
      </c>
    </row>
    <row r="572" spans="1:16" ht="12.75" x14ac:dyDescent="0.2">
      <c r="A572" s="3"/>
      <c r="B572" s="151" t="s">
        <v>206</v>
      </c>
      <c r="C572" s="3" t="s">
        <v>207</v>
      </c>
      <c r="D572" s="77">
        <v>2958965</v>
      </c>
      <c r="E572" s="78">
        <v>518157</v>
      </c>
      <c r="F572" s="44">
        <f>D572+E572</f>
        <v>3477122</v>
      </c>
      <c r="G572" s="249">
        <v>107242</v>
      </c>
      <c r="H572" s="232">
        <v>3584364</v>
      </c>
      <c r="I572" s="256">
        <v>0</v>
      </c>
      <c r="J572" s="44">
        <f t="shared" ref="J572:J573" si="422">H572+I572</f>
        <v>3584364</v>
      </c>
      <c r="K572" s="280">
        <v>0</v>
      </c>
      <c r="L572" s="232">
        <f t="shared" ref="L572:L573" si="423">J572+K572</f>
        <v>3584364</v>
      </c>
      <c r="M572" s="44">
        <v>357145</v>
      </c>
      <c r="N572" s="232">
        <v>3941509</v>
      </c>
      <c r="O572" s="44">
        <v>3941439</v>
      </c>
      <c r="P572" s="314">
        <f t="shared" ref="P572:P574" si="424">O572/N572*100</f>
        <v>99.998224030441136</v>
      </c>
    </row>
    <row r="573" spans="1:16" ht="12.75" x14ac:dyDescent="0.2">
      <c r="A573" s="4"/>
      <c r="B573" s="152"/>
      <c r="C573" s="4"/>
      <c r="D573" s="129">
        <f>SUM(D571:D572)</f>
        <v>6783674</v>
      </c>
      <c r="E573" s="112">
        <f t="shared" ref="E573:F573" si="425">SUM(E571:E572)</f>
        <v>628309</v>
      </c>
      <c r="F573" s="112">
        <f t="shared" si="425"/>
        <v>7411983</v>
      </c>
      <c r="G573" s="43">
        <f>SUM(G571:G572)</f>
        <v>205501</v>
      </c>
      <c r="H573" s="232">
        <f t="shared" ref="H573" si="426">F573+G573</f>
        <v>7617484</v>
      </c>
      <c r="I573" s="257">
        <f>SUM(I571:I572)</f>
        <v>0</v>
      </c>
      <c r="J573" s="44">
        <f t="shared" si="422"/>
        <v>7617484</v>
      </c>
      <c r="K573" s="281">
        <f>SUM(K571:K572)</f>
        <v>0</v>
      </c>
      <c r="L573" s="233">
        <f t="shared" si="423"/>
        <v>7617484</v>
      </c>
      <c r="M573" s="46">
        <f>SUM(M571:M572)</f>
        <v>469938</v>
      </c>
      <c r="N573" s="233">
        <f>SUM(N571:N572)</f>
        <v>8087422</v>
      </c>
      <c r="O573" s="49">
        <f>SUM(O571:O572)</f>
        <v>8087178</v>
      </c>
      <c r="P573" s="341">
        <f t="shared" si="424"/>
        <v>99.996982969356623</v>
      </c>
    </row>
    <row r="574" spans="1:16" ht="12.75" x14ac:dyDescent="0.2">
      <c r="A574" s="21"/>
      <c r="B574" s="148"/>
      <c r="C574" s="21" t="s">
        <v>208</v>
      </c>
      <c r="D574" s="98">
        <f t="shared" ref="D574:L574" si="427">D568+D573</f>
        <v>12552251</v>
      </c>
      <c r="E574" s="98">
        <f t="shared" si="427"/>
        <v>890009</v>
      </c>
      <c r="F574" s="98">
        <f t="shared" si="427"/>
        <v>13442260</v>
      </c>
      <c r="G574" s="235">
        <f t="shared" si="427"/>
        <v>487503</v>
      </c>
      <c r="H574" s="235">
        <f t="shared" si="427"/>
        <v>13929763</v>
      </c>
      <c r="I574" s="235">
        <f>I568+I573</f>
        <v>390609</v>
      </c>
      <c r="J574" s="272">
        <f t="shared" si="427"/>
        <v>14320372</v>
      </c>
      <c r="K574" s="272">
        <f t="shared" si="427"/>
        <v>289882</v>
      </c>
      <c r="L574" s="272">
        <f t="shared" si="427"/>
        <v>14610254</v>
      </c>
      <c r="M574" s="297">
        <f>M568+M573</f>
        <v>563518</v>
      </c>
      <c r="N574" s="254">
        <f>N568+N573</f>
        <v>15173772</v>
      </c>
      <c r="O574" s="254">
        <f>O568+O573</f>
        <v>14846504</v>
      </c>
      <c r="P574" s="329">
        <f t="shared" si="424"/>
        <v>97.843199436501351</v>
      </c>
    </row>
    <row r="575" spans="1:16" ht="12.75" x14ac:dyDescent="0.2">
      <c r="A575" s="33"/>
      <c r="B575" s="176"/>
      <c r="C575" s="33"/>
      <c r="D575" s="211"/>
      <c r="E575" s="51"/>
      <c r="F575" s="32"/>
      <c r="K575" s="32"/>
    </row>
    <row r="576" spans="1:16" ht="13.5" thickBot="1" x14ac:dyDescent="0.25">
      <c r="A576" s="27"/>
      <c r="B576" s="177" t="s">
        <v>209</v>
      </c>
      <c r="C576" s="27"/>
      <c r="D576" s="51"/>
      <c r="E576" s="51"/>
      <c r="I576" s="34"/>
    </row>
    <row r="577" spans="1:16" s="143" customFormat="1" ht="30" customHeight="1" x14ac:dyDescent="0.2">
      <c r="A577" s="142"/>
      <c r="B577" s="335" t="s">
        <v>43</v>
      </c>
      <c r="C577" s="335"/>
      <c r="D577" s="64" t="s">
        <v>571</v>
      </c>
      <c r="E577" s="137" t="s">
        <v>574</v>
      </c>
      <c r="F577" s="137" t="s">
        <v>575</v>
      </c>
      <c r="G577" s="245" t="s">
        <v>588</v>
      </c>
      <c r="H577" s="137" t="s">
        <v>589</v>
      </c>
      <c r="I577" s="245" t="s">
        <v>597</v>
      </c>
      <c r="J577" s="137" t="s">
        <v>598</v>
      </c>
      <c r="K577" s="137" t="s">
        <v>621</v>
      </c>
      <c r="L577" s="137" t="s">
        <v>620</v>
      </c>
      <c r="M577" s="137" t="s">
        <v>664</v>
      </c>
      <c r="N577" s="137" t="s">
        <v>663</v>
      </c>
      <c r="O577" s="273" t="s">
        <v>674</v>
      </c>
      <c r="P577" s="319" t="s">
        <v>675</v>
      </c>
    </row>
    <row r="578" spans="1:16" ht="12.75" x14ac:dyDescent="0.2">
      <c r="A578" s="5" t="s">
        <v>1</v>
      </c>
      <c r="B578" s="147" t="s">
        <v>313</v>
      </c>
      <c r="C578" s="82" t="s">
        <v>210</v>
      </c>
      <c r="D578" s="109">
        <f>SUM(D579:D593)</f>
        <v>5000</v>
      </c>
      <c r="E578" s="109">
        <f>SUM(E579:E593)</f>
        <v>13300</v>
      </c>
      <c r="F578" s="109">
        <f>D578+E578</f>
        <v>18300</v>
      </c>
      <c r="G578" s="234">
        <f>SUM(G579:G593)</f>
        <v>0</v>
      </c>
      <c r="H578" s="235">
        <f>F578+G578</f>
        <v>18300</v>
      </c>
      <c r="I578" s="109">
        <f>SUM(I579:I593)</f>
        <v>27000</v>
      </c>
      <c r="J578" s="235">
        <f>H578+I578</f>
        <v>45300</v>
      </c>
      <c r="K578" s="282">
        <f>SUM(K579:K593)</f>
        <v>75000</v>
      </c>
      <c r="L578" s="235">
        <f>J578+K578</f>
        <v>120300</v>
      </c>
      <c r="M578" s="109">
        <f>SUM(M579:M593)</f>
        <v>0</v>
      </c>
      <c r="N578" s="235">
        <f>L578+M578</f>
        <v>120300</v>
      </c>
      <c r="O578" s="52">
        <f>SUM(O579:O593)</f>
        <v>113702</v>
      </c>
      <c r="P578" s="301">
        <f>O578/N578*100</f>
        <v>94.515378221113878</v>
      </c>
    </row>
    <row r="579" spans="1:16" ht="12.75" x14ac:dyDescent="0.2">
      <c r="A579" s="4"/>
      <c r="B579" s="152">
        <v>713001</v>
      </c>
      <c r="C579" s="4" t="s">
        <v>584</v>
      </c>
      <c r="D579" s="66"/>
      <c r="E579" s="44">
        <v>0</v>
      </c>
      <c r="F579" s="215">
        <f>D579+E579</f>
        <v>0</v>
      </c>
      <c r="G579" s="228">
        <v>0</v>
      </c>
      <c r="H579" s="232">
        <f t="shared" ref="H579:H651" si="428">F579+G579</f>
        <v>0</v>
      </c>
      <c r="I579" s="44">
        <v>20000</v>
      </c>
      <c r="J579" s="232">
        <f t="shared" ref="J579:J651" si="429">H579+I579</f>
        <v>20000</v>
      </c>
      <c r="K579" s="193">
        <v>0</v>
      </c>
      <c r="L579" s="232">
        <f t="shared" ref="L579:L650" si="430">J579+K579</f>
        <v>20000</v>
      </c>
      <c r="M579" s="44">
        <v>0</v>
      </c>
      <c r="N579" s="232">
        <f t="shared" ref="N579:N642" si="431">L579+M579</f>
        <v>20000</v>
      </c>
      <c r="O579" s="44">
        <v>19192</v>
      </c>
      <c r="P579" s="300">
        <f t="shared" ref="P579:P642" si="432">O579/N579*100</f>
        <v>95.960000000000008</v>
      </c>
    </row>
    <row r="580" spans="1:16" ht="12.75" x14ac:dyDescent="0.2">
      <c r="A580" s="4">
        <v>41</v>
      </c>
      <c r="B580" s="152">
        <v>713001</v>
      </c>
      <c r="C580" s="4" t="s">
        <v>399</v>
      </c>
      <c r="D580" s="66"/>
      <c r="E580" s="44">
        <v>0</v>
      </c>
      <c r="F580" s="215">
        <f t="shared" ref="F580:F593" si="433">D580+E580</f>
        <v>0</v>
      </c>
      <c r="G580" s="228">
        <v>0</v>
      </c>
      <c r="H580" s="232">
        <f t="shared" si="428"/>
        <v>0</v>
      </c>
      <c r="I580" s="228">
        <v>0</v>
      </c>
      <c r="J580" s="232">
        <f t="shared" si="429"/>
        <v>0</v>
      </c>
      <c r="K580" s="283">
        <v>0</v>
      </c>
      <c r="L580" s="232">
        <f t="shared" si="430"/>
        <v>0</v>
      </c>
      <c r="M580" s="228">
        <v>0</v>
      </c>
      <c r="N580" s="232">
        <f t="shared" si="431"/>
        <v>0</v>
      </c>
      <c r="O580" s="44"/>
      <c r="P580" s="48">
        <v>0</v>
      </c>
    </row>
    <row r="581" spans="1:16" ht="12.75" x14ac:dyDescent="0.2">
      <c r="A581" s="4">
        <v>43</v>
      </c>
      <c r="B581" s="152">
        <v>713004</v>
      </c>
      <c r="C581" s="4" t="s">
        <v>437</v>
      </c>
      <c r="D581" s="66"/>
      <c r="E581" s="44">
        <v>0</v>
      </c>
      <c r="F581" s="215">
        <f t="shared" si="433"/>
        <v>0</v>
      </c>
      <c r="G581" s="228">
        <v>0</v>
      </c>
      <c r="H581" s="232">
        <f t="shared" si="428"/>
        <v>0</v>
      </c>
      <c r="I581" s="228">
        <v>0</v>
      </c>
      <c r="J581" s="232">
        <f t="shared" si="429"/>
        <v>0</v>
      </c>
      <c r="K581" s="283">
        <v>0</v>
      </c>
      <c r="L581" s="232">
        <f t="shared" si="430"/>
        <v>0</v>
      </c>
      <c r="M581" s="228">
        <v>0</v>
      </c>
      <c r="N581" s="232">
        <f t="shared" si="431"/>
        <v>0</v>
      </c>
      <c r="O581" s="44"/>
      <c r="P581" s="48">
        <v>0</v>
      </c>
    </row>
    <row r="582" spans="1:16" ht="12.75" x14ac:dyDescent="0.2">
      <c r="A582" s="4">
        <v>43</v>
      </c>
      <c r="B582" s="152">
        <v>714003</v>
      </c>
      <c r="C582" s="4" t="s">
        <v>383</v>
      </c>
      <c r="D582" s="66"/>
      <c r="E582" s="44">
        <v>4000</v>
      </c>
      <c r="F582" s="215">
        <f t="shared" si="433"/>
        <v>4000</v>
      </c>
      <c r="G582" s="228">
        <v>0</v>
      </c>
      <c r="H582" s="232">
        <f t="shared" si="428"/>
        <v>4000</v>
      </c>
      <c r="I582" s="228">
        <v>0</v>
      </c>
      <c r="J582" s="232">
        <f t="shared" si="429"/>
        <v>4000</v>
      </c>
      <c r="K582" s="283">
        <v>0</v>
      </c>
      <c r="L582" s="232">
        <f t="shared" si="430"/>
        <v>4000</v>
      </c>
      <c r="M582" s="228">
        <v>0</v>
      </c>
      <c r="N582" s="232">
        <f t="shared" si="431"/>
        <v>4000</v>
      </c>
      <c r="O582" s="44">
        <v>3446</v>
      </c>
      <c r="P582" s="300">
        <f t="shared" si="432"/>
        <v>86.15</v>
      </c>
    </row>
    <row r="583" spans="1:16" ht="12.75" x14ac:dyDescent="0.2">
      <c r="A583" s="4">
        <v>41</v>
      </c>
      <c r="B583" s="152" t="s">
        <v>523</v>
      </c>
      <c r="C583" s="4" t="s">
        <v>634</v>
      </c>
      <c r="D583" s="66"/>
      <c r="E583" s="44">
        <v>0</v>
      </c>
      <c r="F583" s="215">
        <f t="shared" si="433"/>
        <v>0</v>
      </c>
      <c r="G583" s="228">
        <v>0</v>
      </c>
      <c r="H583" s="232">
        <f t="shared" si="428"/>
        <v>0</v>
      </c>
      <c r="I583" s="228">
        <v>0</v>
      </c>
      <c r="J583" s="232">
        <f t="shared" si="429"/>
        <v>0</v>
      </c>
      <c r="K583" s="193">
        <v>36000</v>
      </c>
      <c r="L583" s="232">
        <f t="shared" si="430"/>
        <v>36000</v>
      </c>
      <c r="M583" s="44">
        <v>0</v>
      </c>
      <c r="N583" s="232">
        <f t="shared" si="431"/>
        <v>36000</v>
      </c>
      <c r="O583" s="44">
        <v>36055</v>
      </c>
      <c r="P583" s="300">
        <f t="shared" si="432"/>
        <v>100.15277777777779</v>
      </c>
    </row>
    <row r="584" spans="1:16" ht="12.75" x14ac:dyDescent="0.2">
      <c r="A584" s="4">
        <v>41</v>
      </c>
      <c r="B584" s="152">
        <v>713004</v>
      </c>
      <c r="C584" s="4" t="s">
        <v>456</v>
      </c>
      <c r="D584" s="66"/>
      <c r="E584" s="44">
        <v>0</v>
      </c>
      <c r="F584" s="215">
        <f t="shared" si="433"/>
        <v>0</v>
      </c>
      <c r="G584" s="228">
        <v>0</v>
      </c>
      <c r="H584" s="232">
        <f t="shared" si="428"/>
        <v>0</v>
      </c>
      <c r="I584" s="44">
        <v>7000</v>
      </c>
      <c r="J584" s="232">
        <f t="shared" si="429"/>
        <v>7000</v>
      </c>
      <c r="K584" s="193">
        <v>0</v>
      </c>
      <c r="L584" s="232">
        <f t="shared" si="430"/>
        <v>7000</v>
      </c>
      <c r="M584" s="44">
        <v>0</v>
      </c>
      <c r="N584" s="232">
        <f t="shared" si="431"/>
        <v>7000</v>
      </c>
      <c r="O584" s="44">
        <v>6894</v>
      </c>
      <c r="P584" s="300">
        <f t="shared" si="432"/>
        <v>98.485714285714295</v>
      </c>
    </row>
    <row r="585" spans="1:16" ht="12.75" x14ac:dyDescent="0.2">
      <c r="A585" s="3" t="s">
        <v>635</v>
      </c>
      <c r="B585" s="151">
        <v>713004</v>
      </c>
      <c r="C585" s="3" t="s">
        <v>627</v>
      </c>
      <c r="D585" s="68"/>
      <c r="E585" s="49">
        <v>0</v>
      </c>
      <c r="F585" s="88">
        <f t="shared" si="433"/>
        <v>0</v>
      </c>
      <c r="G585" s="239">
        <v>0</v>
      </c>
      <c r="H585" s="233">
        <f t="shared" si="428"/>
        <v>0</v>
      </c>
      <c r="I585" s="239">
        <v>0</v>
      </c>
      <c r="J585" s="233">
        <f t="shared" si="429"/>
        <v>0</v>
      </c>
      <c r="K585" s="342">
        <v>39000</v>
      </c>
      <c r="L585" s="233">
        <f t="shared" si="430"/>
        <v>39000</v>
      </c>
      <c r="M585" s="49">
        <v>0</v>
      </c>
      <c r="N585" s="233">
        <f t="shared" si="431"/>
        <v>39000</v>
      </c>
      <c r="O585" s="49">
        <v>38400</v>
      </c>
      <c r="P585" s="315">
        <f t="shared" si="432"/>
        <v>98.461538461538467</v>
      </c>
    </row>
    <row r="586" spans="1:16" ht="12.75" x14ac:dyDescent="0.2">
      <c r="A586" s="4">
        <v>41</v>
      </c>
      <c r="B586" s="152">
        <v>713004</v>
      </c>
      <c r="C586" s="4" t="s">
        <v>451</v>
      </c>
      <c r="D586" s="66"/>
      <c r="E586" s="44">
        <v>0</v>
      </c>
      <c r="F586" s="215">
        <f t="shared" si="433"/>
        <v>0</v>
      </c>
      <c r="G586" s="228">
        <v>0</v>
      </c>
      <c r="H586" s="232">
        <f t="shared" si="428"/>
        <v>0</v>
      </c>
      <c r="I586" s="228">
        <v>0</v>
      </c>
      <c r="J586" s="232">
        <f t="shared" si="429"/>
        <v>0</v>
      </c>
      <c r="K586" s="283">
        <v>0</v>
      </c>
      <c r="L586" s="232">
        <f t="shared" si="430"/>
        <v>0</v>
      </c>
      <c r="M586" s="228">
        <v>0</v>
      </c>
      <c r="N586" s="232">
        <f t="shared" si="431"/>
        <v>0</v>
      </c>
      <c r="O586" s="44"/>
      <c r="P586" s="48">
        <v>0</v>
      </c>
    </row>
    <row r="587" spans="1:16" ht="12.75" x14ac:dyDescent="0.2">
      <c r="A587" s="4">
        <v>43</v>
      </c>
      <c r="B587" s="152">
        <v>713003</v>
      </c>
      <c r="C587" s="4" t="s">
        <v>405</v>
      </c>
      <c r="D587" s="66"/>
      <c r="E587" s="44">
        <v>0</v>
      </c>
      <c r="F587" s="215">
        <f t="shared" si="433"/>
        <v>0</v>
      </c>
      <c r="G587" s="228">
        <v>0</v>
      </c>
      <c r="H587" s="232">
        <f t="shared" si="428"/>
        <v>0</v>
      </c>
      <c r="I587" s="228">
        <v>0</v>
      </c>
      <c r="J587" s="232">
        <f t="shared" si="429"/>
        <v>0</v>
      </c>
      <c r="K587" s="283">
        <v>0</v>
      </c>
      <c r="L587" s="232">
        <f t="shared" si="430"/>
        <v>0</v>
      </c>
      <c r="M587" s="228">
        <v>0</v>
      </c>
      <c r="N587" s="232">
        <f t="shared" si="431"/>
        <v>0</v>
      </c>
      <c r="O587" s="44"/>
      <c r="P587" s="48">
        <v>0</v>
      </c>
    </row>
    <row r="588" spans="1:16" ht="12.75" x14ac:dyDescent="0.2">
      <c r="A588" s="4">
        <v>43</v>
      </c>
      <c r="B588" s="152">
        <v>713002</v>
      </c>
      <c r="C588" s="4" t="s">
        <v>388</v>
      </c>
      <c r="D588" s="66"/>
      <c r="E588" s="44">
        <v>6000</v>
      </c>
      <c r="F588" s="215">
        <f t="shared" si="433"/>
        <v>6000</v>
      </c>
      <c r="G588" s="228">
        <v>0</v>
      </c>
      <c r="H588" s="232">
        <f t="shared" si="428"/>
        <v>6000</v>
      </c>
      <c r="I588" s="228">
        <v>0</v>
      </c>
      <c r="J588" s="232">
        <f t="shared" si="429"/>
        <v>6000</v>
      </c>
      <c r="K588" s="283">
        <v>0</v>
      </c>
      <c r="L588" s="232">
        <f t="shared" si="430"/>
        <v>6000</v>
      </c>
      <c r="M588" s="228">
        <v>0</v>
      </c>
      <c r="N588" s="232">
        <f t="shared" si="431"/>
        <v>6000</v>
      </c>
      <c r="O588" s="44">
        <v>7140</v>
      </c>
      <c r="P588" s="300">
        <f t="shared" si="432"/>
        <v>119</v>
      </c>
    </row>
    <row r="589" spans="1:16" ht="12.75" x14ac:dyDescent="0.2">
      <c r="A589" s="4">
        <v>43</v>
      </c>
      <c r="B589" s="152">
        <v>711003</v>
      </c>
      <c r="C589" s="4" t="s">
        <v>498</v>
      </c>
      <c r="D589" s="66"/>
      <c r="E589" s="44">
        <v>0</v>
      </c>
      <c r="F589" s="215">
        <f t="shared" si="433"/>
        <v>0</v>
      </c>
      <c r="G589" s="228">
        <v>0</v>
      </c>
      <c r="H589" s="232">
        <f t="shared" si="428"/>
        <v>0</v>
      </c>
      <c r="I589" s="228">
        <v>0</v>
      </c>
      <c r="J589" s="232">
        <f t="shared" si="429"/>
        <v>0</v>
      </c>
      <c r="K589" s="283">
        <v>0</v>
      </c>
      <c r="L589" s="232">
        <f t="shared" si="430"/>
        <v>0</v>
      </c>
      <c r="M589" s="228">
        <v>0</v>
      </c>
      <c r="N589" s="232">
        <f t="shared" si="431"/>
        <v>0</v>
      </c>
      <c r="O589" s="44"/>
      <c r="P589" s="300">
        <v>0</v>
      </c>
    </row>
    <row r="590" spans="1:16" ht="12.75" x14ac:dyDescent="0.2">
      <c r="A590" s="4"/>
      <c r="B590" s="152" t="s">
        <v>334</v>
      </c>
      <c r="C590" s="4" t="s">
        <v>382</v>
      </c>
      <c r="D590" s="66">
        <v>0</v>
      </c>
      <c r="E590" s="44">
        <v>0</v>
      </c>
      <c r="F590" s="215">
        <f t="shared" si="433"/>
        <v>0</v>
      </c>
      <c r="G590" s="228">
        <v>0</v>
      </c>
      <c r="H590" s="232">
        <f t="shared" si="428"/>
        <v>0</v>
      </c>
      <c r="I590" s="228">
        <v>0</v>
      </c>
      <c r="J590" s="232">
        <f t="shared" si="429"/>
        <v>0</v>
      </c>
      <c r="K590" s="283">
        <v>0</v>
      </c>
      <c r="L590" s="232">
        <f t="shared" si="430"/>
        <v>0</v>
      </c>
      <c r="M590" s="228">
        <v>0</v>
      </c>
      <c r="N590" s="232">
        <f t="shared" si="431"/>
        <v>0</v>
      </c>
      <c r="O590" s="44"/>
      <c r="P590" s="300">
        <v>0</v>
      </c>
    </row>
    <row r="591" spans="1:16" ht="12.75" x14ac:dyDescent="0.2">
      <c r="A591" s="7" t="s">
        <v>334</v>
      </c>
      <c r="B591" s="152">
        <v>713004</v>
      </c>
      <c r="C591" s="4" t="s">
        <v>335</v>
      </c>
      <c r="D591" s="66">
        <v>5000</v>
      </c>
      <c r="E591" s="44">
        <v>0</v>
      </c>
      <c r="F591" s="215">
        <f t="shared" si="433"/>
        <v>5000</v>
      </c>
      <c r="G591" s="228">
        <v>0</v>
      </c>
      <c r="H591" s="232">
        <f t="shared" si="428"/>
        <v>5000</v>
      </c>
      <c r="I591" s="228">
        <v>0</v>
      </c>
      <c r="J591" s="232">
        <f t="shared" si="429"/>
        <v>5000</v>
      </c>
      <c r="K591" s="283">
        <v>0</v>
      </c>
      <c r="L591" s="232">
        <f t="shared" si="430"/>
        <v>5000</v>
      </c>
      <c r="M591" s="228">
        <v>0</v>
      </c>
      <c r="N591" s="232">
        <f t="shared" si="431"/>
        <v>5000</v>
      </c>
      <c r="O591" s="44"/>
      <c r="P591" s="300">
        <f t="shared" si="432"/>
        <v>0</v>
      </c>
    </row>
    <row r="592" spans="1:16" ht="12.75" x14ac:dyDescent="0.2">
      <c r="A592" s="4"/>
      <c r="B592" s="152" t="s">
        <v>585</v>
      </c>
      <c r="C592" s="4" t="s">
        <v>586</v>
      </c>
      <c r="D592" s="66"/>
      <c r="E592" s="44">
        <v>3300</v>
      </c>
      <c r="F592" s="215">
        <f t="shared" si="433"/>
        <v>3300</v>
      </c>
      <c r="G592" s="228">
        <v>0</v>
      </c>
      <c r="H592" s="232">
        <f t="shared" si="428"/>
        <v>3300</v>
      </c>
      <c r="I592" s="228">
        <v>0</v>
      </c>
      <c r="J592" s="232">
        <f t="shared" si="429"/>
        <v>3300</v>
      </c>
      <c r="K592" s="283">
        <v>0</v>
      </c>
      <c r="L592" s="232">
        <f t="shared" si="430"/>
        <v>3300</v>
      </c>
      <c r="M592" s="228">
        <v>0</v>
      </c>
      <c r="N592" s="232">
        <f t="shared" si="431"/>
        <v>3300</v>
      </c>
      <c r="O592" s="44">
        <v>2575</v>
      </c>
      <c r="P592" s="300">
        <f t="shared" si="432"/>
        <v>78.030303030303031</v>
      </c>
    </row>
    <row r="593" spans="1:16" ht="12.75" x14ac:dyDescent="0.2">
      <c r="A593" s="4"/>
      <c r="B593" s="152">
        <v>713004</v>
      </c>
      <c r="C593" s="4" t="s">
        <v>520</v>
      </c>
      <c r="D593" s="66"/>
      <c r="E593" s="44">
        <v>0</v>
      </c>
      <c r="F593" s="215">
        <f t="shared" si="433"/>
        <v>0</v>
      </c>
      <c r="G593" s="228">
        <v>0</v>
      </c>
      <c r="H593" s="232">
        <f t="shared" si="428"/>
        <v>0</v>
      </c>
      <c r="I593" s="228">
        <v>0</v>
      </c>
      <c r="J593" s="232">
        <f t="shared" si="429"/>
        <v>0</v>
      </c>
      <c r="K593" s="283">
        <v>0</v>
      </c>
      <c r="L593" s="232">
        <f t="shared" si="430"/>
        <v>0</v>
      </c>
      <c r="M593" s="228">
        <v>0</v>
      </c>
      <c r="N593" s="232">
        <f t="shared" si="431"/>
        <v>0</v>
      </c>
      <c r="O593" s="44"/>
      <c r="P593" s="48">
        <v>0</v>
      </c>
    </row>
    <row r="594" spans="1:16" ht="12.75" x14ac:dyDescent="0.2">
      <c r="A594" s="5"/>
      <c r="B594" s="147" t="s">
        <v>141</v>
      </c>
      <c r="C594" s="82" t="s">
        <v>211</v>
      </c>
      <c r="D594" s="109">
        <f>SUM(D595:D597)</f>
        <v>5000</v>
      </c>
      <c r="E594" s="223">
        <f>SUM(E595:E597)</f>
        <v>0</v>
      </c>
      <c r="F594" s="109">
        <f>D594+E594</f>
        <v>5000</v>
      </c>
      <c r="G594" s="234">
        <f>SUM(G595:G597)</f>
        <v>0</v>
      </c>
      <c r="H594" s="235">
        <f t="shared" si="428"/>
        <v>5000</v>
      </c>
      <c r="I594" s="234">
        <f>SUM(I595:I597)</f>
        <v>0</v>
      </c>
      <c r="J594" s="235">
        <f t="shared" si="429"/>
        <v>5000</v>
      </c>
      <c r="K594" s="284">
        <f>SUM(K595:K597)</f>
        <v>0</v>
      </c>
      <c r="L594" s="235">
        <f t="shared" si="430"/>
        <v>5000</v>
      </c>
      <c r="M594" s="234">
        <f>SUM(M595:M597)</f>
        <v>0</v>
      </c>
      <c r="N594" s="235">
        <f t="shared" si="431"/>
        <v>5000</v>
      </c>
      <c r="O594" s="52">
        <f>SUM(O595:O597)</f>
        <v>5000</v>
      </c>
      <c r="P594" s="301">
        <f t="shared" si="432"/>
        <v>100</v>
      </c>
    </row>
    <row r="595" spans="1:16" ht="12.75" x14ac:dyDescent="0.2">
      <c r="A595" s="4">
        <v>43</v>
      </c>
      <c r="B595" s="152">
        <v>721001</v>
      </c>
      <c r="C595" s="4" t="s">
        <v>558</v>
      </c>
      <c r="D595" s="66">
        <v>5000</v>
      </c>
      <c r="E595" s="48">
        <v>0</v>
      </c>
      <c r="F595" s="215">
        <f t="shared" ref="F595:F597" si="434">D595+E595</f>
        <v>5000</v>
      </c>
      <c r="G595" s="228">
        <v>0</v>
      </c>
      <c r="H595" s="232">
        <f t="shared" si="428"/>
        <v>5000</v>
      </c>
      <c r="I595" s="228">
        <v>0</v>
      </c>
      <c r="J595" s="232">
        <f t="shared" si="429"/>
        <v>5000</v>
      </c>
      <c r="K595" s="283">
        <v>0</v>
      </c>
      <c r="L595" s="232">
        <f t="shared" si="430"/>
        <v>5000</v>
      </c>
      <c r="M595" s="228">
        <v>0</v>
      </c>
      <c r="N595" s="232">
        <f t="shared" si="431"/>
        <v>5000</v>
      </c>
      <c r="O595" s="44">
        <v>5000</v>
      </c>
      <c r="P595" s="300">
        <f t="shared" si="432"/>
        <v>100</v>
      </c>
    </row>
    <row r="596" spans="1:16" ht="12.75" x14ac:dyDescent="0.2">
      <c r="A596" s="4">
        <v>41</v>
      </c>
      <c r="B596" s="152">
        <v>723001</v>
      </c>
      <c r="C596" s="4" t="s">
        <v>499</v>
      </c>
      <c r="D596" s="67"/>
      <c r="E596" s="45"/>
      <c r="F596" s="215">
        <f t="shared" si="434"/>
        <v>0</v>
      </c>
      <c r="G596" s="228">
        <v>0</v>
      </c>
      <c r="H596" s="232">
        <f t="shared" si="428"/>
        <v>0</v>
      </c>
      <c r="I596" s="228">
        <v>0</v>
      </c>
      <c r="J596" s="232">
        <f t="shared" si="429"/>
        <v>0</v>
      </c>
      <c r="K596" s="283">
        <v>0</v>
      </c>
      <c r="L596" s="232">
        <f t="shared" si="430"/>
        <v>0</v>
      </c>
      <c r="M596" s="228">
        <v>0</v>
      </c>
      <c r="N596" s="232">
        <f t="shared" si="431"/>
        <v>0</v>
      </c>
      <c r="O596" s="44"/>
      <c r="P596" s="48">
        <v>0</v>
      </c>
    </row>
    <row r="597" spans="1:16" ht="12.75" x14ac:dyDescent="0.2">
      <c r="A597" s="4" t="s">
        <v>412</v>
      </c>
      <c r="B597" s="152">
        <v>713004</v>
      </c>
      <c r="C597" s="4" t="s">
        <v>492</v>
      </c>
      <c r="D597" s="67"/>
      <c r="E597" s="45"/>
      <c r="F597" s="215">
        <f t="shared" si="434"/>
        <v>0</v>
      </c>
      <c r="G597" s="228">
        <v>0</v>
      </c>
      <c r="H597" s="232">
        <f t="shared" si="428"/>
        <v>0</v>
      </c>
      <c r="I597" s="228">
        <v>0</v>
      </c>
      <c r="J597" s="232">
        <f t="shared" si="429"/>
        <v>0</v>
      </c>
      <c r="K597" s="283">
        <v>0</v>
      </c>
      <c r="L597" s="232">
        <f t="shared" si="430"/>
        <v>0</v>
      </c>
      <c r="M597" s="228">
        <v>0</v>
      </c>
      <c r="N597" s="232">
        <f t="shared" si="431"/>
        <v>0</v>
      </c>
      <c r="O597" s="44"/>
      <c r="P597" s="48">
        <v>0</v>
      </c>
    </row>
    <row r="598" spans="1:16" ht="12.75" x14ac:dyDescent="0.2">
      <c r="A598" s="5"/>
      <c r="B598" s="147" t="s">
        <v>212</v>
      </c>
      <c r="C598" s="82" t="s">
        <v>213</v>
      </c>
      <c r="D598" s="52">
        <f t="shared" ref="D598:E598" si="435">SUM(D599:D604)</f>
        <v>100000</v>
      </c>
      <c r="E598" s="52">
        <f t="shared" si="435"/>
        <v>0</v>
      </c>
      <c r="F598" s="52">
        <f>D598+E598</f>
        <v>100000</v>
      </c>
      <c r="G598" s="234">
        <f>SUM(G599:G604)</f>
        <v>0</v>
      </c>
      <c r="H598" s="235">
        <f t="shared" si="428"/>
        <v>100000</v>
      </c>
      <c r="I598" s="109">
        <f>SUM(I599:I604)</f>
        <v>105000</v>
      </c>
      <c r="J598" s="235">
        <f t="shared" si="429"/>
        <v>205000</v>
      </c>
      <c r="K598" s="282">
        <f>SUM(K599:K604)</f>
        <v>-100000</v>
      </c>
      <c r="L598" s="235">
        <f t="shared" si="430"/>
        <v>105000</v>
      </c>
      <c r="M598" s="109">
        <f>SUM(M599:M604)</f>
        <v>0</v>
      </c>
      <c r="N598" s="235">
        <f t="shared" si="431"/>
        <v>105000</v>
      </c>
      <c r="O598" s="52">
        <f>SUM(O599:O604)</f>
        <v>31474</v>
      </c>
      <c r="P598" s="301">
        <f t="shared" si="432"/>
        <v>29.975238095238094</v>
      </c>
    </row>
    <row r="599" spans="1:16" ht="12.75" x14ac:dyDescent="0.2">
      <c r="A599" s="4" t="s">
        <v>321</v>
      </c>
      <c r="B599" s="152">
        <v>716</v>
      </c>
      <c r="C599" s="4" t="s">
        <v>214</v>
      </c>
      <c r="D599" s="66">
        <v>100000</v>
      </c>
      <c r="E599" s="44">
        <v>0</v>
      </c>
      <c r="F599" s="42">
        <f t="shared" ref="F599:F604" si="436">D599+E599</f>
        <v>100000</v>
      </c>
      <c r="G599" s="228">
        <v>0</v>
      </c>
      <c r="H599" s="232">
        <f t="shared" si="428"/>
        <v>100000</v>
      </c>
      <c r="I599" s="48">
        <v>0</v>
      </c>
      <c r="J599" s="232">
        <f t="shared" si="429"/>
        <v>100000</v>
      </c>
      <c r="K599" s="285">
        <v>0</v>
      </c>
      <c r="L599" s="232">
        <f t="shared" si="430"/>
        <v>100000</v>
      </c>
      <c r="M599" s="48">
        <v>0</v>
      </c>
      <c r="N599" s="232">
        <f t="shared" si="431"/>
        <v>100000</v>
      </c>
      <c r="O599" s="44">
        <v>29724</v>
      </c>
      <c r="P599" s="300">
        <f t="shared" si="432"/>
        <v>29.724</v>
      </c>
    </row>
    <row r="600" spans="1:16" ht="12.75" x14ac:dyDescent="0.2">
      <c r="A600" s="4">
        <v>41</v>
      </c>
      <c r="B600" s="152">
        <v>716</v>
      </c>
      <c r="C600" s="4" t="s">
        <v>609</v>
      </c>
      <c r="D600" s="66"/>
      <c r="E600" s="44"/>
      <c r="F600" s="42">
        <f t="shared" si="436"/>
        <v>0</v>
      </c>
      <c r="G600" s="228">
        <v>0</v>
      </c>
      <c r="H600" s="232">
        <f t="shared" si="428"/>
        <v>0</v>
      </c>
      <c r="I600" s="44">
        <v>100000</v>
      </c>
      <c r="J600" s="232">
        <f t="shared" si="429"/>
        <v>100000</v>
      </c>
      <c r="K600" s="193">
        <v>-100000</v>
      </c>
      <c r="L600" s="232">
        <f t="shared" si="430"/>
        <v>0</v>
      </c>
      <c r="M600" s="44">
        <v>0</v>
      </c>
      <c r="N600" s="232">
        <f t="shared" si="431"/>
        <v>0</v>
      </c>
      <c r="O600" s="44"/>
      <c r="P600" s="48">
        <v>0</v>
      </c>
    </row>
    <row r="601" spans="1:16" ht="12.75" x14ac:dyDescent="0.2">
      <c r="A601" s="4">
        <v>41</v>
      </c>
      <c r="B601" s="152">
        <v>711005</v>
      </c>
      <c r="C601" s="35" t="s">
        <v>403</v>
      </c>
      <c r="D601" s="67"/>
      <c r="E601" s="45"/>
      <c r="F601" s="42">
        <f t="shared" si="436"/>
        <v>0</v>
      </c>
      <c r="G601" s="228">
        <v>0</v>
      </c>
      <c r="H601" s="232">
        <f t="shared" si="428"/>
        <v>0</v>
      </c>
      <c r="I601" s="44">
        <v>5000</v>
      </c>
      <c r="J601" s="232">
        <f t="shared" si="429"/>
        <v>5000</v>
      </c>
      <c r="K601" s="193">
        <v>0</v>
      </c>
      <c r="L601" s="232">
        <f t="shared" si="430"/>
        <v>5000</v>
      </c>
      <c r="M601" s="44">
        <v>0</v>
      </c>
      <c r="N601" s="232">
        <f t="shared" si="431"/>
        <v>5000</v>
      </c>
      <c r="O601" s="44">
        <v>1750</v>
      </c>
      <c r="P601" s="300">
        <f t="shared" si="432"/>
        <v>35</v>
      </c>
    </row>
    <row r="602" spans="1:16" ht="12.75" x14ac:dyDescent="0.2">
      <c r="A602" s="4">
        <v>111</v>
      </c>
      <c r="B602" s="152">
        <v>716</v>
      </c>
      <c r="C602" s="4" t="s">
        <v>418</v>
      </c>
      <c r="D602" s="67"/>
      <c r="E602" s="45"/>
      <c r="F602" s="42">
        <f t="shared" si="436"/>
        <v>0</v>
      </c>
      <c r="G602" s="228">
        <v>0</v>
      </c>
      <c r="H602" s="232">
        <f t="shared" si="428"/>
        <v>0</v>
      </c>
      <c r="I602" s="48">
        <v>0</v>
      </c>
      <c r="J602" s="232">
        <f t="shared" si="429"/>
        <v>0</v>
      </c>
      <c r="K602" s="285">
        <v>0</v>
      </c>
      <c r="L602" s="232">
        <f t="shared" si="430"/>
        <v>0</v>
      </c>
      <c r="M602" s="48">
        <v>0</v>
      </c>
      <c r="N602" s="232">
        <f t="shared" si="431"/>
        <v>0</v>
      </c>
      <c r="O602" s="44"/>
      <c r="P602" s="48">
        <v>0</v>
      </c>
    </row>
    <row r="603" spans="1:16" ht="12.75" x14ac:dyDescent="0.2">
      <c r="A603" s="4">
        <v>46</v>
      </c>
      <c r="B603" s="152">
        <v>716</v>
      </c>
      <c r="C603" s="4" t="s">
        <v>650</v>
      </c>
      <c r="D603" s="66">
        <v>0</v>
      </c>
      <c r="E603" s="44">
        <v>0</v>
      </c>
      <c r="F603" s="42">
        <f t="shared" si="436"/>
        <v>0</v>
      </c>
      <c r="G603" s="228">
        <v>0</v>
      </c>
      <c r="H603" s="232">
        <f t="shared" si="428"/>
        <v>0</v>
      </c>
      <c r="I603" s="48">
        <v>0</v>
      </c>
      <c r="J603" s="232">
        <f t="shared" si="429"/>
        <v>0</v>
      </c>
      <c r="K603" s="285">
        <v>0</v>
      </c>
      <c r="L603" s="232">
        <f t="shared" si="430"/>
        <v>0</v>
      </c>
      <c r="M603" s="48">
        <v>0</v>
      </c>
      <c r="N603" s="232">
        <f t="shared" si="431"/>
        <v>0</v>
      </c>
      <c r="O603" s="44"/>
      <c r="P603" s="48">
        <v>0</v>
      </c>
    </row>
    <row r="604" spans="1:16" ht="12.75" x14ac:dyDescent="0.2">
      <c r="A604" s="4">
        <v>41</v>
      </c>
      <c r="B604" s="152">
        <v>716</v>
      </c>
      <c r="C604" s="4" t="s">
        <v>396</v>
      </c>
      <c r="D604" s="67"/>
      <c r="E604" s="45"/>
      <c r="F604" s="42">
        <f t="shared" si="436"/>
        <v>0</v>
      </c>
      <c r="G604" s="228">
        <v>0</v>
      </c>
      <c r="H604" s="232">
        <f t="shared" si="428"/>
        <v>0</v>
      </c>
      <c r="I604" s="48">
        <v>0</v>
      </c>
      <c r="J604" s="232">
        <f t="shared" si="429"/>
        <v>0</v>
      </c>
      <c r="K604" s="285">
        <v>0</v>
      </c>
      <c r="L604" s="232">
        <f t="shared" si="430"/>
        <v>0</v>
      </c>
      <c r="M604" s="48">
        <v>0</v>
      </c>
      <c r="N604" s="232">
        <f t="shared" si="431"/>
        <v>0</v>
      </c>
      <c r="O604" s="44"/>
      <c r="P604" s="48">
        <v>0</v>
      </c>
    </row>
    <row r="605" spans="1:16" ht="12.75" x14ac:dyDescent="0.2">
      <c r="A605" s="5">
        <v>43</v>
      </c>
      <c r="B605" s="147" t="s">
        <v>143</v>
      </c>
      <c r="C605" s="82" t="s">
        <v>216</v>
      </c>
      <c r="D605" s="92">
        <f>SUM(D606:D614)</f>
        <v>0</v>
      </c>
      <c r="E605" s="113">
        <f>SUM(E606:E614)</f>
        <v>0</v>
      </c>
      <c r="F605" s="216">
        <f>D605+E605</f>
        <v>0</v>
      </c>
      <c r="G605" s="246">
        <f>SUM(G606:G614)</f>
        <v>0</v>
      </c>
      <c r="H605" s="213">
        <f t="shared" si="428"/>
        <v>0</v>
      </c>
      <c r="I605" s="246">
        <f>SUM(I606:I614)</f>
        <v>0</v>
      </c>
      <c r="J605" s="213">
        <f t="shared" si="429"/>
        <v>0</v>
      </c>
      <c r="K605" s="286">
        <f>SUM(K606:K614)</f>
        <v>0</v>
      </c>
      <c r="L605" s="213">
        <f t="shared" si="430"/>
        <v>0</v>
      </c>
      <c r="M605" s="246">
        <f>SUM(M606:M614)</f>
        <v>0</v>
      </c>
      <c r="N605" s="213">
        <f t="shared" si="431"/>
        <v>0</v>
      </c>
      <c r="O605" s="295"/>
      <c r="P605" s="223">
        <v>0</v>
      </c>
    </row>
    <row r="606" spans="1:16" ht="12.75" x14ac:dyDescent="0.2">
      <c r="A606" s="35">
        <v>43</v>
      </c>
      <c r="B606" s="178">
        <v>717001</v>
      </c>
      <c r="C606" s="35" t="s">
        <v>402</v>
      </c>
      <c r="D606" s="67"/>
      <c r="E606" s="48">
        <v>0</v>
      </c>
      <c r="F606" s="217">
        <f>D606+E606</f>
        <v>0</v>
      </c>
      <c r="G606" s="228">
        <v>0</v>
      </c>
      <c r="H606" s="232">
        <f t="shared" si="428"/>
        <v>0</v>
      </c>
      <c r="I606" s="228">
        <v>0</v>
      </c>
      <c r="J606" s="232">
        <f t="shared" si="429"/>
        <v>0</v>
      </c>
      <c r="K606" s="283">
        <v>0</v>
      </c>
      <c r="L606" s="232">
        <f t="shared" si="430"/>
        <v>0</v>
      </c>
      <c r="M606" s="228">
        <v>0</v>
      </c>
      <c r="N606" s="232">
        <f t="shared" si="431"/>
        <v>0</v>
      </c>
      <c r="O606" s="44">
        <v>0</v>
      </c>
      <c r="P606" s="48">
        <v>0</v>
      </c>
    </row>
    <row r="607" spans="1:16" ht="12.75" x14ac:dyDescent="0.2">
      <c r="A607" s="4">
        <v>43</v>
      </c>
      <c r="B607" s="152">
        <v>717002</v>
      </c>
      <c r="C607" s="4" t="s">
        <v>500</v>
      </c>
      <c r="D607" s="67"/>
      <c r="E607" s="48">
        <v>0</v>
      </c>
      <c r="F607" s="217">
        <f t="shared" ref="F607:F614" si="437">D607+E607</f>
        <v>0</v>
      </c>
      <c r="G607" s="228">
        <v>0</v>
      </c>
      <c r="H607" s="232">
        <f t="shared" si="428"/>
        <v>0</v>
      </c>
      <c r="I607" s="228">
        <v>0</v>
      </c>
      <c r="J607" s="232">
        <f t="shared" si="429"/>
        <v>0</v>
      </c>
      <c r="K607" s="283">
        <v>0</v>
      </c>
      <c r="L607" s="232">
        <f t="shared" si="430"/>
        <v>0</v>
      </c>
      <c r="M607" s="228">
        <v>0</v>
      </c>
      <c r="N607" s="232">
        <f t="shared" si="431"/>
        <v>0</v>
      </c>
      <c r="O607" s="44">
        <v>0</v>
      </c>
      <c r="P607" s="48">
        <v>0</v>
      </c>
    </row>
    <row r="608" spans="1:16" ht="12.75" x14ac:dyDescent="0.2">
      <c r="A608" s="4">
        <v>41</v>
      </c>
      <c r="B608" s="152" t="s">
        <v>508</v>
      </c>
      <c r="C608" s="4" t="s">
        <v>573</v>
      </c>
      <c r="D608" s="67"/>
      <c r="E608" s="48">
        <v>0</v>
      </c>
      <c r="F608" s="217">
        <f t="shared" si="437"/>
        <v>0</v>
      </c>
      <c r="G608" s="228">
        <v>0</v>
      </c>
      <c r="H608" s="232">
        <f t="shared" si="428"/>
        <v>0</v>
      </c>
      <c r="I608" s="228">
        <v>0</v>
      </c>
      <c r="J608" s="232">
        <f t="shared" si="429"/>
        <v>0</v>
      </c>
      <c r="K608" s="283">
        <v>0</v>
      </c>
      <c r="L608" s="232">
        <f t="shared" si="430"/>
        <v>0</v>
      </c>
      <c r="M608" s="228">
        <v>0</v>
      </c>
      <c r="N608" s="232">
        <f t="shared" si="431"/>
        <v>0</v>
      </c>
      <c r="O608" s="44">
        <v>0</v>
      </c>
      <c r="P608" s="48">
        <v>0</v>
      </c>
    </row>
    <row r="609" spans="1:16" ht="12.75" x14ac:dyDescent="0.2">
      <c r="A609" s="4">
        <v>43</v>
      </c>
      <c r="B609" s="152">
        <v>717001</v>
      </c>
      <c r="C609" s="4" t="s">
        <v>651</v>
      </c>
      <c r="D609" s="67"/>
      <c r="E609" s="48">
        <v>0</v>
      </c>
      <c r="F609" s="217">
        <f t="shared" si="437"/>
        <v>0</v>
      </c>
      <c r="G609" s="228">
        <v>0</v>
      </c>
      <c r="H609" s="232">
        <f t="shared" si="428"/>
        <v>0</v>
      </c>
      <c r="I609" s="228">
        <v>0</v>
      </c>
      <c r="J609" s="232">
        <f t="shared" si="429"/>
        <v>0</v>
      </c>
      <c r="K609" s="283">
        <v>0</v>
      </c>
      <c r="L609" s="232">
        <f t="shared" si="430"/>
        <v>0</v>
      </c>
      <c r="M609" s="228">
        <v>0</v>
      </c>
      <c r="N609" s="232">
        <f t="shared" si="431"/>
        <v>0</v>
      </c>
      <c r="O609" s="44">
        <v>0</v>
      </c>
      <c r="P609" s="48">
        <v>0</v>
      </c>
    </row>
    <row r="610" spans="1:16" ht="12.75" x14ac:dyDescent="0.2">
      <c r="A610" s="4">
        <v>43</v>
      </c>
      <c r="B610" s="152">
        <v>717002</v>
      </c>
      <c r="C610" s="4" t="s">
        <v>652</v>
      </c>
      <c r="D610" s="67"/>
      <c r="E610" s="48">
        <v>0</v>
      </c>
      <c r="F610" s="217">
        <f t="shared" si="437"/>
        <v>0</v>
      </c>
      <c r="G610" s="228">
        <v>0</v>
      </c>
      <c r="H610" s="232">
        <f t="shared" si="428"/>
        <v>0</v>
      </c>
      <c r="I610" s="228">
        <v>0</v>
      </c>
      <c r="J610" s="232">
        <f t="shared" si="429"/>
        <v>0</v>
      </c>
      <c r="K610" s="283">
        <v>0</v>
      </c>
      <c r="L610" s="232">
        <f t="shared" si="430"/>
        <v>0</v>
      </c>
      <c r="M610" s="228">
        <v>0</v>
      </c>
      <c r="N610" s="232">
        <f t="shared" si="431"/>
        <v>0</v>
      </c>
      <c r="O610" s="44">
        <v>0</v>
      </c>
      <c r="P610" s="48">
        <v>0</v>
      </c>
    </row>
    <row r="611" spans="1:16" ht="12.75" x14ac:dyDescent="0.2">
      <c r="A611" s="4">
        <v>43</v>
      </c>
      <c r="B611" s="152">
        <v>717002</v>
      </c>
      <c r="C611" s="4" t="s">
        <v>653</v>
      </c>
      <c r="D611" s="67"/>
      <c r="E611" s="48">
        <v>0</v>
      </c>
      <c r="F611" s="217">
        <f t="shared" si="437"/>
        <v>0</v>
      </c>
      <c r="G611" s="228">
        <v>0</v>
      </c>
      <c r="H611" s="232">
        <f t="shared" si="428"/>
        <v>0</v>
      </c>
      <c r="I611" s="228">
        <v>0</v>
      </c>
      <c r="J611" s="232">
        <f t="shared" si="429"/>
        <v>0</v>
      </c>
      <c r="K611" s="283">
        <v>0</v>
      </c>
      <c r="L611" s="232">
        <f t="shared" si="430"/>
        <v>0</v>
      </c>
      <c r="M611" s="228">
        <v>0</v>
      </c>
      <c r="N611" s="232">
        <f t="shared" si="431"/>
        <v>0</v>
      </c>
      <c r="O611" s="44">
        <v>0</v>
      </c>
      <c r="P611" s="48">
        <v>0</v>
      </c>
    </row>
    <row r="612" spans="1:16" ht="12.75" x14ac:dyDescent="0.2">
      <c r="A612" s="4">
        <v>41</v>
      </c>
      <c r="B612" s="152">
        <v>717002</v>
      </c>
      <c r="C612" s="4" t="s">
        <v>419</v>
      </c>
      <c r="D612" s="67"/>
      <c r="E612" s="48">
        <v>0</v>
      </c>
      <c r="F612" s="217">
        <f t="shared" si="437"/>
        <v>0</v>
      </c>
      <c r="G612" s="228">
        <v>0</v>
      </c>
      <c r="H612" s="232">
        <f t="shared" si="428"/>
        <v>0</v>
      </c>
      <c r="I612" s="228">
        <v>0</v>
      </c>
      <c r="J612" s="232">
        <f t="shared" si="429"/>
        <v>0</v>
      </c>
      <c r="K612" s="283">
        <v>0</v>
      </c>
      <c r="L612" s="232">
        <f t="shared" si="430"/>
        <v>0</v>
      </c>
      <c r="M612" s="228">
        <v>0</v>
      </c>
      <c r="N612" s="232">
        <f t="shared" si="431"/>
        <v>0</v>
      </c>
      <c r="O612" s="44">
        <v>0</v>
      </c>
      <c r="P612" s="48">
        <v>0</v>
      </c>
    </row>
    <row r="613" spans="1:16" ht="12.75" x14ac:dyDescent="0.2">
      <c r="A613" s="4">
        <v>41</v>
      </c>
      <c r="B613" s="152">
        <v>717002</v>
      </c>
      <c r="C613" s="4" t="s">
        <v>654</v>
      </c>
      <c r="D613" s="67"/>
      <c r="E613" s="48">
        <v>0</v>
      </c>
      <c r="F613" s="217">
        <f t="shared" si="437"/>
        <v>0</v>
      </c>
      <c r="G613" s="228">
        <v>0</v>
      </c>
      <c r="H613" s="232">
        <f t="shared" si="428"/>
        <v>0</v>
      </c>
      <c r="I613" s="228">
        <v>0</v>
      </c>
      <c r="J613" s="232">
        <f t="shared" si="429"/>
        <v>0</v>
      </c>
      <c r="K613" s="283">
        <v>0</v>
      </c>
      <c r="L613" s="232">
        <f t="shared" si="430"/>
        <v>0</v>
      </c>
      <c r="M613" s="228">
        <v>0</v>
      </c>
      <c r="N613" s="232">
        <f t="shared" si="431"/>
        <v>0</v>
      </c>
      <c r="O613" s="44">
        <v>0</v>
      </c>
      <c r="P613" s="48">
        <v>0</v>
      </c>
    </row>
    <row r="614" spans="1:16" ht="12.75" x14ac:dyDescent="0.2">
      <c r="A614" s="4">
        <v>41</v>
      </c>
      <c r="B614" s="152">
        <v>717002</v>
      </c>
      <c r="C614" s="4" t="s">
        <v>655</v>
      </c>
      <c r="D614" s="67"/>
      <c r="E614" s="48">
        <v>0</v>
      </c>
      <c r="F614" s="217">
        <f t="shared" si="437"/>
        <v>0</v>
      </c>
      <c r="G614" s="228">
        <v>0</v>
      </c>
      <c r="H614" s="232">
        <f t="shared" si="428"/>
        <v>0</v>
      </c>
      <c r="I614" s="228">
        <v>0</v>
      </c>
      <c r="J614" s="232">
        <f t="shared" si="429"/>
        <v>0</v>
      </c>
      <c r="K614" s="283">
        <v>0</v>
      </c>
      <c r="L614" s="232">
        <f t="shared" si="430"/>
        <v>0</v>
      </c>
      <c r="M614" s="228">
        <v>0</v>
      </c>
      <c r="N614" s="232">
        <f t="shared" si="431"/>
        <v>0</v>
      </c>
      <c r="O614" s="44">
        <v>0</v>
      </c>
      <c r="P614" s="48">
        <v>0</v>
      </c>
    </row>
    <row r="615" spans="1:16" ht="12.75" x14ac:dyDescent="0.2">
      <c r="A615" s="5">
        <v>43</v>
      </c>
      <c r="B615" s="147" t="s">
        <v>153</v>
      </c>
      <c r="C615" s="82" t="s">
        <v>215</v>
      </c>
      <c r="D615" s="52">
        <f>SUM(D616:D651)</f>
        <v>3705845</v>
      </c>
      <c r="E615" s="52">
        <f>SUM(E616:E651)</f>
        <v>861317</v>
      </c>
      <c r="F615" s="52">
        <f>D615+E615</f>
        <v>4567162</v>
      </c>
      <c r="G615" s="234">
        <f>SUM(G616:G651)</f>
        <v>0</v>
      </c>
      <c r="H615" s="235">
        <f t="shared" si="428"/>
        <v>4567162</v>
      </c>
      <c r="I615" s="109">
        <f>SUM(I616:I651)</f>
        <v>847000</v>
      </c>
      <c r="J615" s="235">
        <f t="shared" si="429"/>
        <v>5414162</v>
      </c>
      <c r="K615" s="282">
        <f>SUM(K616:K651)</f>
        <v>-546160</v>
      </c>
      <c r="L615" s="235">
        <f t="shared" si="430"/>
        <v>4868002</v>
      </c>
      <c r="M615" s="109">
        <f>SUM(M616:M651)</f>
        <v>0</v>
      </c>
      <c r="N615" s="235">
        <f t="shared" si="431"/>
        <v>4868002</v>
      </c>
      <c r="O615" s="52">
        <f>SUM(O616:O651)</f>
        <v>4483881</v>
      </c>
      <c r="P615" s="301">
        <f t="shared" si="432"/>
        <v>92.109267826923656</v>
      </c>
    </row>
    <row r="616" spans="1:16" ht="12.75" x14ac:dyDescent="0.2">
      <c r="A616" s="36" t="s">
        <v>412</v>
      </c>
      <c r="B616" s="179">
        <v>717001</v>
      </c>
      <c r="C616" s="36" t="s">
        <v>493</v>
      </c>
      <c r="D616" s="70">
        <v>0</v>
      </c>
      <c r="E616" s="48">
        <v>0</v>
      </c>
      <c r="F616" s="42">
        <f>D616+E616</f>
        <v>0</v>
      </c>
      <c r="G616" s="228">
        <v>0</v>
      </c>
      <c r="H616" s="232">
        <f t="shared" si="428"/>
        <v>0</v>
      </c>
      <c r="I616" s="228">
        <v>0</v>
      </c>
      <c r="J616" s="232">
        <f t="shared" si="429"/>
        <v>0</v>
      </c>
      <c r="K616" s="283">
        <v>0</v>
      </c>
      <c r="L616" s="232">
        <f t="shared" si="430"/>
        <v>0</v>
      </c>
      <c r="M616" s="228">
        <v>0</v>
      </c>
      <c r="N616" s="232">
        <f t="shared" si="431"/>
        <v>0</v>
      </c>
      <c r="O616" s="44"/>
      <c r="P616" s="48">
        <v>0</v>
      </c>
    </row>
    <row r="617" spans="1:16" ht="12.75" x14ac:dyDescent="0.2">
      <c r="A617" s="36" t="s">
        <v>521</v>
      </c>
      <c r="B617" s="179">
        <v>717001</v>
      </c>
      <c r="C617" s="36" t="s">
        <v>494</v>
      </c>
      <c r="D617" s="70"/>
      <c r="E617" s="48">
        <v>0</v>
      </c>
      <c r="F617" s="42">
        <f t="shared" ref="F617:F651" si="438">D617+E617</f>
        <v>0</v>
      </c>
      <c r="G617" s="228">
        <v>0</v>
      </c>
      <c r="H617" s="232">
        <f t="shared" si="428"/>
        <v>0</v>
      </c>
      <c r="I617" s="228">
        <v>0</v>
      </c>
      <c r="J617" s="232">
        <f t="shared" si="429"/>
        <v>0</v>
      </c>
      <c r="K617" s="283">
        <v>0</v>
      </c>
      <c r="L617" s="232">
        <f t="shared" si="430"/>
        <v>0</v>
      </c>
      <c r="M617" s="228">
        <v>0</v>
      </c>
      <c r="N617" s="232">
        <f t="shared" si="431"/>
        <v>0</v>
      </c>
      <c r="O617" s="44"/>
      <c r="P617" s="48">
        <v>0</v>
      </c>
    </row>
    <row r="618" spans="1:16" ht="12.75" x14ac:dyDescent="0.2">
      <c r="A618" s="36">
        <v>41</v>
      </c>
      <c r="B618" s="179" t="s">
        <v>523</v>
      </c>
      <c r="C618" s="36" t="s">
        <v>638</v>
      </c>
      <c r="D618" s="70"/>
      <c r="E618" s="48"/>
      <c r="F618" s="42"/>
      <c r="G618" s="228"/>
      <c r="H618" s="232"/>
      <c r="I618" s="228"/>
      <c r="J618" s="232"/>
      <c r="K618" s="193">
        <v>52000</v>
      </c>
      <c r="L618" s="232">
        <f>J618+K618</f>
        <v>52000</v>
      </c>
      <c r="M618" s="44">
        <v>0</v>
      </c>
      <c r="N618" s="232">
        <f t="shared" si="431"/>
        <v>52000</v>
      </c>
      <c r="O618" s="44">
        <v>51410</v>
      </c>
      <c r="P618" s="300">
        <f t="shared" si="432"/>
        <v>98.865384615384613</v>
      </c>
    </row>
    <row r="619" spans="1:16" ht="12.75" x14ac:dyDescent="0.2">
      <c r="A619" s="36">
        <v>41</v>
      </c>
      <c r="B619" s="179" t="s">
        <v>538</v>
      </c>
      <c r="C619" s="36" t="s">
        <v>628</v>
      </c>
      <c r="D619" s="70"/>
      <c r="E619" s="48"/>
      <c r="F619" s="42"/>
      <c r="G619" s="228"/>
      <c r="H619" s="232"/>
      <c r="I619" s="228"/>
      <c r="J619" s="232"/>
      <c r="K619" s="193">
        <v>77000</v>
      </c>
      <c r="L619" s="232">
        <f t="shared" ref="L619:L624" si="439">J619+K619</f>
        <v>77000</v>
      </c>
      <c r="M619" s="44">
        <v>0</v>
      </c>
      <c r="N619" s="232">
        <f t="shared" si="431"/>
        <v>77000</v>
      </c>
      <c r="O619" s="44">
        <v>78023</v>
      </c>
      <c r="P619" s="300">
        <f t="shared" si="432"/>
        <v>101.32857142857144</v>
      </c>
    </row>
    <row r="620" spans="1:16" ht="12.75" x14ac:dyDescent="0.2">
      <c r="A620" s="36">
        <v>41</v>
      </c>
      <c r="B620" s="179" t="s">
        <v>637</v>
      </c>
      <c r="C620" s="36" t="s">
        <v>639</v>
      </c>
      <c r="D620" s="70"/>
      <c r="E620" s="48"/>
      <c r="F620" s="42"/>
      <c r="G620" s="228"/>
      <c r="H620" s="232"/>
      <c r="I620" s="228"/>
      <c r="J620" s="232"/>
      <c r="K620" s="193">
        <v>8000</v>
      </c>
      <c r="L620" s="232">
        <f t="shared" si="439"/>
        <v>8000</v>
      </c>
      <c r="M620" s="44">
        <v>0</v>
      </c>
      <c r="N620" s="232">
        <f t="shared" si="431"/>
        <v>8000</v>
      </c>
      <c r="O620" s="44">
        <v>7680</v>
      </c>
      <c r="P620" s="300">
        <f t="shared" si="432"/>
        <v>96</v>
      </c>
    </row>
    <row r="621" spans="1:16" ht="12.75" x14ac:dyDescent="0.2">
      <c r="A621" s="36">
        <v>41</v>
      </c>
      <c r="B621" s="179" t="s">
        <v>538</v>
      </c>
      <c r="C621" s="36" t="s">
        <v>629</v>
      </c>
      <c r="D621" s="70"/>
      <c r="E621" s="48"/>
      <c r="F621" s="42"/>
      <c r="G621" s="228"/>
      <c r="H621" s="232"/>
      <c r="I621" s="228"/>
      <c r="J621" s="232"/>
      <c r="K621" s="193">
        <v>28000</v>
      </c>
      <c r="L621" s="232">
        <f t="shared" si="439"/>
        <v>28000</v>
      </c>
      <c r="M621" s="44">
        <v>0</v>
      </c>
      <c r="N621" s="232">
        <f t="shared" si="431"/>
        <v>28000</v>
      </c>
      <c r="O621" s="44">
        <v>27796</v>
      </c>
      <c r="P621" s="300">
        <f t="shared" si="432"/>
        <v>99.271428571428572</v>
      </c>
    </row>
    <row r="622" spans="1:16" ht="12.75" x14ac:dyDescent="0.2">
      <c r="A622" s="36">
        <v>41</v>
      </c>
      <c r="B622" s="179" t="s">
        <v>637</v>
      </c>
      <c r="C622" s="36" t="s">
        <v>630</v>
      </c>
      <c r="D622" s="70"/>
      <c r="E622" s="48"/>
      <c r="F622" s="42"/>
      <c r="G622" s="228"/>
      <c r="H622" s="232"/>
      <c r="I622" s="228"/>
      <c r="J622" s="232"/>
      <c r="K622" s="193">
        <v>3840</v>
      </c>
      <c r="L622" s="232">
        <f t="shared" si="439"/>
        <v>3840</v>
      </c>
      <c r="M622" s="44">
        <v>0</v>
      </c>
      <c r="N622" s="232">
        <f t="shared" si="431"/>
        <v>3840</v>
      </c>
      <c r="O622" s="44">
        <v>3840</v>
      </c>
      <c r="P622" s="300">
        <f t="shared" si="432"/>
        <v>100</v>
      </c>
    </row>
    <row r="623" spans="1:16" ht="12.75" x14ac:dyDescent="0.2">
      <c r="A623" s="36">
        <v>41</v>
      </c>
      <c r="B623" s="179" t="s">
        <v>523</v>
      </c>
      <c r="C623" s="36" t="s">
        <v>631</v>
      </c>
      <c r="D623" s="70"/>
      <c r="E623" s="48"/>
      <c r="F623" s="42"/>
      <c r="G623" s="228"/>
      <c r="H623" s="232"/>
      <c r="I623" s="228"/>
      <c r="J623" s="232"/>
      <c r="K623" s="193">
        <v>92000</v>
      </c>
      <c r="L623" s="232">
        <f t="shared" si="439"/>
        <v>92000</v>
      </c>
      <c r="M623" s="44">
        <v>0</v>
      </c>
      <c r="N623" s="232">
        <f t="shared" si="431"/>
        <v>92000</v>
      </c>
      <c r="O623" s="44">
        <v>91230</v>
      </c>
      <c r="P623" s="300">
        <f t="shared" si="432"/>
        <v>99.163043478260875</v>
      </c>
    </row>
    <row r="624" spans="1:16" ht="12.75" x14ac:dyDescent="0.2">
      <c r="A624" s="36">
        <v>41</v>
      </c>
      <c r="B624" s="179" t="s">
        <v>637</v>
      </c>
      <c r="C624" s="36" t="s">
        <v>640</v>
      </c>
      <c r="D624" s="70"/>
      <c r="E624" s="48"/>
      <c r="F624" s="42"/>
      <c r="G624" s="228"/>
      <c r="H624" s="232"/>
      <c r="I624" s="228"/>
      <c r="J624" s="232"/>
      <c r="K624" s="193">
        <v>46000</v>
      </c>
      <c r="L624" s="232">
        <f t="shared" si="439"/>
        <v>46000</v>
      </c>
      <c r="M624" s="44">
        <v>0</v>
      </c>
      <c r="N624" s="232">
        <f t="shared" si="431"/>
        <v>46000</v>
      </c>
      <c r="O624" s="44">
        <v>44454</v>
      </c>
      <c r="P624" s="300">
        <f t="shared" si="432"/>
        <v>96.639130434782601</v>
      </c>
    </row>
    <row r="625" spans="1:17" ht="12.75" x14ac:dyDescent="0.2">
      <c r="A625" s="36">
        <v>41</v>
      </c>
      <c r="B625" s="179" t="s">
        <v>508</v>
      </c>
      <c r="C625" s="36" t="s">
        <v>641</v>
      </c>
      <c r="D625" s="70">
        <v>0</v>
      </c>
      <c r="E625" s="48">
        <v>0</v>
      </c>
      <c r="F625" s="42">
        <f t="shared" si="438"/>
        <v>0</v>
      </c>
      <c r="G625" s="228">
        <v>0</v>
      </c>
      <c r="H625" s="232">
        <f t="shared" si="428"/>
        <v>0</v>
      </c>
      <c r="I625" s="44">
        <v>440000</v>
      </c>
      <c r="J625" s="232">
        <f t="shared" si="429"/>
        <v>440000</v>
      </c>
      <c r="K625" s="193">
        <v>-440000</v>
      </c>
      <c r="L625" s="232">
        <f t="shared" si="430"/>
        <v>0</v>
      </c>
      <c r="M625" s="44">
        <v>0</v>
      </c>
      <c r="N625" s="232">
        <f t="shared" si="431"/>
        <v>0</v>
      </c>
      <c r="O625" s="44"/>
      <c r="P625" s="48">
        <v>0</v>
      </c>
    </row>
    <row r="626" spans="1:17" ht="12.75" x14ac:dyDescent="0.2">
      <c r="A626" s="36">
        <v>111</v>
      </c>
      <c r="B626" s="179">
        <v>713004</v>
      </c>
      <c r="C626" s="36" t="s">
        <v>539</v>
      </c>
      <c r="D626" s="70">
        <v>0</v>
      </c>
      <c r="E626" s="48">
        <v>0</v>
      </c>
      <c r="F626" s="42">
        <f t="shared" si="438"/>
        <v>0</v>
      </c>
      <c r="G626" s="228">
        <v>0</v>
      </c>
      <c r="H626" s="232">
        <f t="shared" si="428"/>
        <v>0</v>
      </c>
      <c r="I626" s="228">
        <v>0</v>
      </c>
      <c r="J626" s="232">
        <f t="shared" si="429"/>
        <v>0</v>
      </c>
      <c r="K626" s="283">
        <v>0</v>
      </c>
      <c r="L626" s="232">
        <f t="shared" si="430"/>
        <v>0</v>
      </c>
      <c r="M626" s="44">
        <v>0</v>
      </c>
      <c r="N626" s="232">
        <f t="shared" si="431"/>
        <v>0</v>
      </c>
      <c r="O626" s="44"/>
      <c r="P626" s="48">
        <v>0</v>
      </c>
    </row>
    <row r="627" spans="1:17" ht="12.75" x14ac:dyDescent="0.2">
      <c r="A627" s="36">
        <v>41</v>
      </c>
      <c r="B627" s="179" t="s">
        <v>508</v>
      </c>
      <c r="C627" s="36" t="s">
        <v>587</v>
      </c>
      <c r="D627" s="66">
        <v>250000</v>
      </c>
      <c r="E627" s="44">
        <v>50000</v>
      </c>
      <c r="F627" s="42">
        <f t="shared" si="438"/>
        <v>300000</v>
      </c>
      <c r="G627" s="228">
        <v>0</v>
      </c>
      <c r="H627" s="232">
        <f t="shared" si="428"/>
        <v>300000</v>
      </c>
      <c r="I627" s="44">
        <v>50000</v>
      </c>
      <c r="J627" s="232">
        <f t="shared" si="429"/>
        <v>350000</v>
      </c>
      <c r="K627" s="193">
        <v>0</v>
      </c>
      <c r="L627" s="232">
        <f t="shared" si="430"/>
        <v>350000</v>
      </c>
      <c r="M627" s="44">
        <v>0</v>
      </c>
      <c r="N627" s="232">
        <f t="shared" si="431"/>
        <v>350000</v>
      </c>
      <c r="O627" s="44"/>
      <c r="P627" s="300">
        <f t="shared" si="432"/>
        <v>0</v>
      </c>
    </row>
    <row r="628" spans="1:17" ht="12.75" x14ac:dyDescent="0.2">
      <c r="A628" s="36">
        <v>41</v>
      </c>
      <c r="B628" s="179" t="s">
        <v>508</v>
      </c>
      <c r="C628" s="36" t="s">
        <v>549</v>
      </c>
      <c r="D628" s="66">
        <v>92000</v>
      </c>
      <c r="E628" s="48">
        <v>0</v>
      </c>
      <c r="F628" s="42">
        <f t="shared" si="438"/>
        <v>92000</v>
      </c>
      <c r="G628" s="228">
        <v>0</v>
      </c>
      <c r="H628" s="232">
        <f t="shared" si="428"/>
        <v>92000</v>
      </c>
      <c r="I628" s="228">
        <v>0</v>
      </c>
      <c r="J628" s="232">
        <f t="shared" si="429"/>
        <v>92000</v>
      </c>
      <c r="K628" s="283">
        <v>0</v>
      </c>
      <c r="L628" s="232">
        <f t="shared" si="430"/>
        <v>92000</v>
      </c>
      <c r="M628" s="44">
        <v>0</v>
      </c>
      <c r="N628" s="232">
        <f t="shared" si="431"/>
        <v>92000</v>
      </c>
      <c r="O628" s="44"/>
      <c r="P628" s="300">
        <f t="shared" si="432"/>
        <v>0</v>
      </c>
    </row>
    <row r="629" spans="1:17" ht="12.75" x14ac:dyDescent="0.2">
      <c r="A629" s="36">
        <v>111</v>
      </c>
      <c r="B629" s="179">
        <v>717001</v>
      </c>
      <c r="C629" s="36" t="s">
        <v>565</v>
      </c>
      <c r="D629" s="66">
        <v>1730875</v>
      </c>
      <c r="E629" s="48">
        <v>0</v>
      </c>
      <c r="F629" s="42">
        <f t="shared" si="438"/>
        <v>1730875</v>
      </c>
      <c r="G629" s="228">
        <v>0</v>
      </c>
      <c r="H629" s="232">
        <f t="shared" si="428"/>
        <v>1730875</v>
      </c>
      <c r="I629" s="228">
        <v>0</v>
      </c>
      <c r="J629" s="232">
        <f t="shared" si="429"/>
        <v>1730875</v>
      </c>
      <c r="K629" s="193">
        <v>-286000</v>
      </c>
      <c r="L629" s="232">
        <f t="shared" si="430"/>
        <v>1444875</v>
      </c>
      <c r="M629" s="44">
        <v>0</v>
      </c>
      <c r="N629" s="232">
        <f t="shared" si="431"/>
        <v>1444875</v>
      </c>
      <c r="O629" s="44">
        <v>1716041</v>
      </c>
      <c r="P629" s="300">
        <f t="shared" si="432"/>
        <v>118.76743662946623</v>
      </c>
    </row>
    <row r="630" spans="1:17" ht="12.75" x14ac:dyDescent="0.2">
      <c r="A630" s="36">
        <v>41</v>
      </c>
      <c r="B630" s="179" t="s">
        <v>508</v>
      </c>
      <c r="C630" s="36" t="s">
        <v>632</v>
      </c>
      <c r="D630" s="66"/>
      <c r="E630" s="48"/>
      <c r="F630" s="42"/>
      <c r="G630" s="228"/>
      <c r="H630" s="232"/>
      <c r="I630" s="228"/>
      <c r="J630" s="232"/>
      <c r="K630" s="193">
        <v>145000</v>
      </c>
      <c r="L630" s="232">
        <f t="shared" si="430"/>
        <v>145000</v>
      </c>
      <c r="M630" s="44">
        <v>0</v>
      </c>
      <c r="N630" s="232">
        <f t="shared" si="431"/>
        <v>145000</v>
      </c>
      <c r="O630" s="44">
        <v>126842</v>
      </c>
      <c r="P630" s="300">
        <f t="shared" si="432"/>
        <v>87.477241379310342</v>
      </c>
    </row>
    <row r="631" spans="1:17" ht="12.75" x14ac:dyDescent="0.2">
      <c r="A631" s="36">
        <v>52</v>
      </c>
      <c r="B631" s="179">
        <v>717002</v>
      </c>
      <c r="C631" s="36" t="s">
        <v>642</v>
      </c>
      <c r="D631" s="66">
        <v>400000</v>
      </c>
      <c r="E631" s="44">
        <v>706317</v>
      </c>
      <c r="F631" s="42">
        <f t="shared" si="438"/>
        <v>1106317</v>
      </c>
      <c r="G631" s="228">
        <v>0</v>
      </c>
      <c r="H631" s="232">
        <f t="shared" si="428"/>
        <v>1106317</v>
      </c>
      <c r="I631" s="228">
        <v>0</v>
      </c>
      <c r="J631" s="232">
        <f t="shared" si="429"/>
        <v>1106317</v>
      </c>
      <c r="K631" s="283">
        <v>0</v>
      </c>
      <c r="L631" s="232">
        <f t="shared" si="430"/>
        <v>1106317</v>
      </c>
      <c r="M631" s="44">
        <v>0</v>
      </c>
      <c r="N631" s="232">
        <f t="shared" si="431"/>
        <v>1106317</v>
      </c>
      <c r="O631" s="44">
        <v>1044221</v>
      </c>
      <c r="P631" s="300">
        <f t="shared" si="432"/>
        <v>94.387142202460964</v>
      </c>
    </row>
    <row r="632" spans="1:17" ht="12.75" x14ac:dyDescent="0.2">
      <c r="A632" s="36">
        <v>41</v>
      </c>
      <c r="B632" s="179" t="s">
        <v>507</v>
      </c>
      <c r="C632" s="36" t="s">
        <v>569</v>
      </c>
      <c r="D632" s="66">
        <v>147970</v>
      </c>
      <c r="E632" s="48">
        <v>0</v>
      </c>
      <c r="F632" s="42">
        <f t="shared" si="438"/>
        <v>147970</v>
      </c>
      <c r="G632" s="228">
        <v>0</v>
      </c>
      <c r="H632" s="232">
        <f t="shared" si="428"/>
        <v>147970</v>
      </c>
      <c r="I632" s="228">
        <v>0</v>
      </c>
      <c r="J632" s="232">
        <f t="shared" si="429"/>
        <v>147970</v>
      </c>
      <c r="K632" s="283">
        <v>0</v>
      </c>
      <c r="L632" s="232">
        <f t="shared" si="430"/>
        <v>147970</v>
      </c>
      <c r="M632" s="44">
        <v>0</v>
      </c>
      <c r="N632" s="232">
        <f t="shared" si="431"/>
        <v>147970</v>
      </c>
      <c r="O632" s="44">
        <v>154050</v>
      </c>
      <c r="P632" s="300">
        <f t="shared" si="432"/>
        <v>104.10894100155437</v>
      </c>
      <c r="Q632" s="253"/>
    </row>
    <row r="633" spans="1:17" ht="12.75" x14ac:dyDescent="0.2">
      <c r="A633" s="36">
        <v>41</v>
      </c>
      <c r="B633" s="179" t="s">
        <v>507</v>
      </c>
      <c r="C633" s="36" t="s">
        <v>522</v>
      </c>
      <c r="D633" s="66">
        <v>220000</v>
      </c>
      <c r="E633" s="44">
        <v>50000</v>
      </c>
      <c r="F633" s="42">
        <f t="shared" si="438"/>
        <v>270000</v>
      </c>
      <c r="G633" s="228">
        <v>0</v>
      </c>
      <c r="H633" s="232">
        <f t="shared" si="428"/>
        <v>270000</v>
      </c>
      <c r="I633" s="44">
        <v>150000</v>
      </c>
      <c r="J633" s="232">
        <f t="shared" si="429"/>
        <v>420000</v>
      </c>
      <c r="K633" s="193">
        <v>-138000</v>
      </c>
      <c r="L633" s="232">
        <f t="shared" si="430"/>
        <v>282000</v>
      </c>
      <c r="M633" s="44">
        <v>0</v>
      </c>
      <c r="N633" s="232">
        <f t="shared" si="431"/>
        <v>282000</v>
      </c>
      <c r="O633" s="44">
        <v>243268</v>
      </c>
      <c r="P633" s="300">
        <f t="shared" si="432"/>
        <v>86.265248226950348</v>
      </c>
    </row>
    <row r="634" spans="1:17" ht="12.75" x14ac:dyDescent="0.2">
      <c r="A634" s="36">
        <v>41</v>
      </c>
      <c r="B634" s="179" t="s">
        <v>507</v>
      </c>
      <c r="C634" s="36" t="s">
        <v>607</v>
      </c>
      <c r="D634" s="66"/>
      <c r="E634" s="44"/>
      <c r="F634" s="42"/>
      <c r="G634" s="228"/>
      <c r="H634" s="232"/>
      <c r="I634" s="44">
        <v>85000</v>
      </c>
      <c r="J634" s="232">
        <f>H634+I634</f>
        <v>85000</v>
      </c>
      <c r="K634" s="193">
        <v>0</v>
      </c>
      <c r="L634" s="232">
        <f t="shared" si="430"/>
        <v>85000</v>
      </c>
      <c r="M634" s="44">
        <v>0</v>
      </c>
      <c r="N634" s="232">
        <f t="shared" si="431"/>
        <v>85000</v>
      </c>
      <c r="O634" s="44">
        <v>84901</v>
      </c>
      <c r="P634" s="300">
        <f t="shared" si="432"/>
        <v>99.883529411764698</v>
      </c>
    </row>
    <row r="635" spans="1:17" ht="12.75" x14ac:dyDescent="0.2">
      <c r="A635" s="36">
        <v>41</v>
      </c>
      <c r="B635" s="179">
        <v>717003</v>
      </c>
      <c r="C635" s="36" t="s">
        <v>256</v>
      </c>
      <c r="D635" s="67"/>
      <c r="E635" s="48">
        <v>0</v>
      </c>
      <c r="F635" s="42">
        <f t="shared" si="438"/>
        <v>0</v>
      </c>
      <c r="G635" s="228">
        <v>0</v>
      </c>
      <c r="H635" s="232">
        <f t="shared" si="428"/>
        <v>0</v>
      </c>
      <c r="I635" s="228">
        <v>0</v>
      </c>
      <c r="J635" s="232">
        <f t="shared" si="429"/>
        <v>0</v>
      </c>
      <c r="K635" s="283">
        <v>0</v>
      </c>
      <c r="L635" s="232">
        <f t="shared" si="430"/>
        <v>0</v>
      </c>
      <c r="M635" s="44">
        <v>0</v>
      </c>
      <c r="N635" s="232">
        <f t="shared" si="431"/>
        <v>0</v>
      </c>
      <c r="O635" s="44"/>
      <c r="P635" s="48">
        <v>0</v>
      </c>
    </row>
    <row r="636" spans="1:17" ht="12.75" x14ac:dyDescent="0.2">
      <c r="A636" s="36">
        <v>41</v>
      </c>
      <c r="B636" s="179" t="s">
        <v>524</v>
      </c>
      <c r="C636" s="36" t="s">
        <v>525</v>
      </c>
      <c r="D636" s="67"/>
      <c r="E636" s="48">
        <v>0</v>
      </c>
      <c r="F636" s="42">
        <f t="shared" si="438"/>
        <v>0</v>
      </c>
      <c r="G636" s="228">
        <v>0</v>
      </c>
      <c r="H636" s="232">
        <f t="shared" si="428"/>
        <v>0</v>
      </c>
      <c r="I636" s="44">
        <v>15000</v>
      </c>
      <c r="J636" s="232">
        <f t="shared" si="429"/>
        <v>15000</v>
      </c>
      <c r="K636" s="193">
        <v>0</v>
      </c>
      <c r="L636" s="232">
        <f t="shared" si="430"/>
        <v>15000</v>
      </c>
      <c r="M636" s="44">
        <v>0</v>
      </c>
      <c r="N636" s="232">
        <f t="shared" si="431"/>
        <v>15000</v>
      </c>
      <c r="O636" s="44">
        <v>1</v>
      </c>
      <c r="P636" s="48">
        <f t="shared" si="432"/>
        <v>6.6666666666666671E-3</v>
      </c>
    </row>
    <row r="637" spans="1:17" ht="12.75" x14ac:dyDescent="0.2">
      <c r="A637" s="4">
        <v>46</v>
      </c>
      <c r="B637" s="152">
        <v>711001</v>
      </c>
      <c r="C637" s="4" t="s">
        <v>420</v>
      </c>
      <c r="D637" s="67"/>
      <c r="E637" s="48">
        <v>0</v>
      </c>
      <c r="F637" s="42">
        <f t="shared" si="438"/>
        <v>0</v>
      </c>
      <c r="G637" s="228">
        <v>0</v>
      </c>
      <c r="H637" s="232">
        <f t="shared" si="428"/>
        <v>0</v>
      </c>
      <c r="I637" s="228">
        <v>0</v>
      </c>
      <c r="J637" s="232">
        <f t="shared" si="429"/>
        <v>0</v>
      </c>
      <c r="K637" s="283">
        <v>0</v>
      </c>
      <c r="L637" s="232">
        <f t="shared" si="430"/>
        <v>0</v>
      </c>
      <c r="M637" s="44">
        <v>0</v>
      </c>
      <c r="N637" s="232">
        <f t="shared" si="431"/>
        <v>0</v>
      </c>
      <c r="O637" s="44"/>
      <c r="P637" s="300">
        <v>0</v>
      </c>
    </row>
    <row r="638" spans="1:17" ht="12.75" x14ac:dyDescent="0.2">
      <c r="A638" s="4">
        <v>41</v>
      </c>
      <c r="B638" s="152">
        <v>717002</v>
      </c>
      <c r="C638" s="4" t="s">
        <v>421</v>
      </c>
      <c r="D638" s="66">
        <v>45000</v>
      </c>
      <c r="E638" s="44">
        <v>-30000</v>
      </c>
      <c r="F638" s="42">
        <f t="shared" si="438"/>
        <v>15000</v>
      </c>
      <c r="G638" s="228">
        <v>0</v>
      </c>
      <c r="H638" s="232">
        <f t="shared" si="428"/>
        <v>15000</v>
      </c>
      <c r="I638" s="228">
        <v>0</v>
      </c>
      <c r="J638" s="232">
        <f t="shared" si="429"/>
        <v>15000</v>
      </c>
      <c r="K638" s="283">
        <v>0</v>
      </c>
      <c r="L638" s="232">
        <f t="shared" si="430"/>
        <v>15000</v>
      </c>
      <c r="M638" s="44">
        <v>0</v>
      </c>
      <c r="N638" s="232">
        <f t="shared" si="431"/>
        <v>15000</v>
      </c>
      <c r="O638" s="44">
        <v>7607</v>
      </c>
      <c r="P638" s="300">
        <f t="shared" si="432"/>
        <v>50.713333333333331</v>
      </c>
    </row>
    <row r="639" spans="1:17" ht="12.75" x14ac:dyDescent="0.2">
      <c r="A639" s="4" t="s">
        <v>279</v>
      </c>
      <c r="B639" s="152">
        <v>717001</v>
      </c>
      <c r="C639" s="4" t="s">
        <v>458</v>
      </c>
      <c r="D639" s="66">
        <v>0</v>
      </c>
      <c r="E639" s="48">
        <v>0</v>
      </c>
      <c r="F639" s="42">
        <f t="shared" si="438"/>
        <v>0</v>
      </c>
      <c r="G639" s="228">
        <v>0</v>
      </c>
      <c r="H639" s="232">
        <f t="shared" si="428"/>
        <v>0</v>
      </c>
      <c r="I639" s="228">
        <v>0</v>
      </c>
      <c r="J639" s="232">
        <f t="shared" si="429"/>
        <v>0</v>
      </c>
      <c r="K639" s="283">
        <v>0</v>
      </c>
      <c r="L639" s="232">
        <f t="shared" si="430"/>
        <v>0</v>
      </c>
      <c r="M639" s="44">
        <v>0</v>
      </c>
      <c r="N639" s="232">
        <f t="shared" si="431"/>
        <v>0</v>
      </c>
      <c r="O639" s="44"/>
      <c r="P639" s="48">
        <v>0</v>
      </c>
    </row>
    <row r="640" spans="1:17" ht="12.75" x14ac:dyDescent="0.2">
      <c r="A640" s="4">
        <v>41</v>
      </c>
      <c r="B640" s="152">
        <v>717001</v>
      </c>
      <c r="C640" s="4" t="s">
        <v>548</v>
      </c>
      <c r="D640" s="67"/>
      <c r="E640" s="48">
        <v>0</v>
      </c>
      <c r="F640" s="42">
        <f t="shared" si="438"/>
        <v>0</v>
      </c>
      <c r="G640" s="228">
        <v>0</v>
      </c>
      <c r="H640" s="232">
        <f t="shared" si="428"/>
        <v>0</v>
      </c>
      <c r="I640" s="228">
        <v>0</v>
      </c>
      <c r="J640" s="232">
        <f t="shared" si="429"/>
        <v>0</v>
      </c>
      <c r="K640" s="283">
        <v>0</v>
      </c>
      <c r="L640" s="232">
        <f t="shared" si="430"/>
        <v>0</v>
      </c>
      <c r="M640" s="44">
        <v>0</v>
      </c>
      <c r="N640" s="232">
        <f t="shared" si="431"/>
        <v>0</v>
      </c>
      <c r="O640" s="44"/>
      <c r="P640" s="48">
        <v>0</v>
      </c>
    </row>
    <row r="641" spans="1:16" ht="12.75" x14ac:dyDescent="0.2">
      <c r="A641" s="4">
        <v>41</v>
      </c>
      <c r="B641" s="152">
        <v>716</v>
      </c>
      <c r="C641" s="4" t="s">
        <v>422</v>
      </c>
      <c r="D641" s="67"/>
      <c r="E641" s="48">
        <v>0</v>
      </c>
      <c r="F641" s="42">
        <f t="shared" si="438"/>
        <v>0</v>
      </c>
      <c r="G641" s="228">
        <v>0</v>
      </c>
      <c r="H641" s="232">
        <f t="shared" si="428"/>
        <v>0</v>
      </c>
      <c r="I641" s="228">
        <v>0</v>
      </c>
      <c r="J641" s="232">
        <f t="shared" si="429"/>
        <v>0</v>
      </c>
      <c r="K641" s="283">
        <v>0</v>
      </c>
      <c r="L641" s="232">
        <f t="shared" si="430"/>
        <v>0</v>
      </c>
      <c r="M641" s="44">
        <v>0</v>
      </c>
      <c r="N641" s="232">
        <f t="shared" si="431"/>
        <v>0</v>
      </c>
      <c r="O641" s="44"/>
      <c r="P641" s="48">
        <v>0</v>
      </c>
    </row>
    <row r="642" spans="1:16" ht="12.75" x14ac:dyDescent="0.2">
      <c r="A642" s="4">
        <v>111</v>
      </c>
      <c r="B642" s="152" t="s">
        <v>507</v>
      </c>
      <c r="C642" s="4" t="s">
        <v>566</v>
      </c>
      <c r="D642" s="66">
        <v>600000</v>
      </c>
      <c r="E642" s="48">
        <v>0</v>
      </c>
      <c r="F642" s="42">
        <f t="shared" si="438"/>
        <v>600000</v>
      </c>
      <c r="G642" s="228">
        <v>0</v>
      </c>
      <c r="H642" s="232">
        <f t="shared" si="428"/>
        <v>600000</v>
      </c>
      <c r="I642" s="44">
        <v>77000</v>
      </c>
      <c r="J642" s="232">
        <f t="shared" si="429"/>
        <v>677000</v>
      </c>
      <c r="K642" s="193">
        <v>-34000</v>
      </c>
      <c r="L642" s="232">
        <f t="shared" si="430"/>
        <v>643000</v>
      </c>
      <c r="M642" s="44">
        <v>0</v>
      </c>
      <c r="N642" s="232">
        <f t="shared" si="431"/>
        <v>643000</v>
      </c>
      <c r="O642" s="44">
        <v>676030</v>
      </c>
      <c r="P642" s="300">
        <f t="shared" si="432"/>
        <v>105.13685847589424</v>
      </c>
    </row>
    <row r="643" spans="1:16" ht="12.75" x14ac:dyDescent="0.2">
      <c r="A643" s="4">
        <v>41</v>
      </c>
      <c r="B643" s="152" t="s">
        <v>507</v>
      </c>
      <c r="C643" s="4" t="s">
        <v>686</v>
      </c>
      <c r="D643" s="66">
        <v>38000</v>
      </c>
      <c r="E643" s="48">
        <v>0</v>
      </c>
      <c r="F643" s="42">
        <f t="shared" si="438"/>
        <v>38000</v>
      </c>
      <c r="G643" s="228">
        <v>0</v>
      </c>
      <c r="H643" s="232">
        <f t="shared" si="428"/>
        <v>38000</v>
      </c>
      <c r="I643" s="228">
        <v>0</v>
      </c>
      <c r="J643" s="232">
        <f t="shared" si="429"/>
        <v>38000</v>
      </c>
      <c r="K643" s="283">
        <v>0</v>
      </c>
      <c r="L643" s="232">
        <f t="shared" si="430"/>
        <v>38000</v>
      </c>
      <c r="M643" s="44">
        <v>0</v>
      </c>
      <c r="N643" s="232">
        <f t="shared" ref="N643:N670" si="440">L643+M643</f>
        <v>38000</v>
      </c>
      <c r="O643" s="44"/>
      <c r="P643" s="300">
        <f t="shared" ref="P643:P666" si="441">O643/N643*100</f>
        <v>0</v>
      </c>
    </row>
    <row r="644" spans="1:16" ht="12.75" x14ac:dyDescent="0.2">
      <c r="A644" s="4">
        <v>41</v>
      </c>
      <c r="B644" s="152" t="s">
        <v>507</v>
      </c>
      <c r="C644" s="4" t="s">
        <v>567</v>
      </c>
      <c r="D644" s="66">
        <v>120000</v>
      </c>
      <c r="E644" s="48">
        <v>0</v>
      </c>
      <c r="F644" s="42">
        <f t="shared" si="438"/>
        <v>120000</v>
      </c>
      <c r="G644" s="228">
        <v>0</v>
      </c>
      <c r="H644" s="232">
        <f t="shared" si="428"/>
        <v>120000</v>
      </c>
      <c r="I644" s="228">
        <v>0</v>
      </c>
      <c r="J644" s="232">
        <f t="shared" si="429"/>
        <v>120000</v>
      </c>
      <c r="K644" s="193">
        <v>-100000</v>
      </c>
      <c r="L644" s="232">
        <f t="shared" si="430"/>
        <v>20000</v>
      </c>
      <c r="M644" s="44">
        <v>0</v>
      </c>
      <c r="N644" s="232">
        <f t="shared" si="440"/>
        <v>20000</v>
      </c>
      <c r="O644" s="44"/>
      <c r="P644" s="300">
        <f t="shared" si="441"/>
        <v>0</v>
      </c>
    </row>
    <row r="645" spans="1:16" ht="12.75" x14ac:dyDescent="0.2">
      <c r="A645" s="4">
        <v>111</v>
      </c>
      <c r="B645" s="152" t="s">
        <v>508</v>
      </c>
      <c r="C645" s="4" t="s">
        <v>568</v>
      </c>
      <c r="D645" s="66">
        <v>22000</v>
      </c>
      <c r="E645" s="48">
        <v>0</v>
      </c>
      <c r="F645" s="42">
        <f t="shared" si="438"/>
        <v>22000</v>
      </c>
      <c r="G645" s="228">
        <v>0</v>
      </c>
      <c r="H645" s="232">
        <f t="shared" si="428"/>
        <v>22000</v>
      </c>
      <c r="I645" s="228">
        <v>0</v>
      </c>
      <c r="J645" s="232">
        <f t="shared" si="429"/>
        <v>22000</v>
      </c>
      <c r="K645" s="283">
        <v>0</v>
      </c>
      <c r="L645" s="232">
        <f t="shared" si="430"/>
        <v>22000</v>
      </c>
      <c r="M645" s="44">
        <v>0</v>
      </c>
      <c r="N645" s="232">
        <f t="shared" si="440"/>
        <v>22000</v>
      </c>
      <c r="O645" s="44"/>
      <c r="P645" s="300">
        <f t="shared" si="441"/>
        <v>0</v>
      </c>
    </row>
    <row r="646" spans="1:16" ht="12.75" x14ac:dyDescent="0.2">
      <c r="A646" s="4">
        <v>41</v>
      </c>
      <c r="B646" s="152" t="s">
        <v>508</v>
      </c>
      <c r="C646" s="4" t="s">
        <v>540</v>
      </c>
      <c r="D646" s="66">
        <v>40000</v>
      </c>
      <c r="E646" s="44">
        <v>85000</v>
      </c>
      <c r="F646" s="42">
        <f t="shared" si="438"/>
        <v>125000</v>
      </c>
      <c r="G646" s="228">
        <v>0</v>
      </c>
      <c r="H646" s="232">
        <f t="shared" si="428"/>
        <v>125000</v>
      </c>
      <c r="I646" s="228">
        <v>0</v>
      </c>
      <c r="J646" s="232">
        <v>125000</v>
      </c>
      <c r="K646" s="283">
        <v>0</v>
      </c>
      <c r="L646" s="232">
        <f t="shared" si="430"/>
        <v>125000</v>
      </c>
      <c r="M646" s="44">
        <v>0</v>
      </c>
      <c r="N646" s="232">
        <f t="shared" si="440"/>
        <v>125000</v>
      </c>
      <c r="O646" s="44">
        <v>103488</v>
      </c>
      <c r="P646" s="300">
        <f t="shared" si="441"/>
        <v>82.790399999999991</v>
      </c>
    </row>
    <row r="647" spans="1:16" ht="12.75" x14ac:dyDescent="0.2">
      <c r="A647" s="4">
        <v>46</v>
      </c>
      <c r="B647" s="152">
        <v>718004</v>
      </c>
      <c r="C647" s="4" t="s">
        <v>643</v>
      </c>
      <c r="D647" s="67"/>
      <c r="E647" s="48">
        <v>0</v>
      </c>
      <c r="F647" s="42">
        <f t="shared" si="438"/>
        <v>0</v>
      </c>
      <c r="G647" s="228">
        <v>0</v>
      </c>
      <c r="H647" s="232">
        <f t="shared" si="428"/>
        <v>0</v>
      </c>
      <c r="I647" s="228">
        <v>0</v>
      </c>
      <c r="J647" s="232">
        <f t="shared" si="429"/>
        <v>0</v>
      </c>
      <c r="K647" s="283">
        <v>0</v>
      </c>
      <c r="L647" s="232">
        <f t="shared" si="430"/>
        <v>0</v>
      </c>
      <c r="M647" s="44">
        <v>0</v>
      </c>
      <c r="N647" s="232">
        <f t="shared" si="440"/>
        <v>0</v>
      </c>
      <c r="O647" s="44"/>
      <c r="P647" s="48">
        <v>0</v>
      </c>
    </row>
    <row r="648" spans="1:16" ht="12.75" x14ac:dyDescent="0.2">
      <c r="A648" s="4">
        <v>111</v>
      </c>
      <c r="B648" s="152" t="s">
        <v>523</v>
      </c>
      <c r="C648" s="4" t="s">
        <v>617</v>
      </c>
      <c r="D648" s="67"/>
      <c r="E648" s="48">
        <v>0</v>
      </c>
      <c r="F648" s="42">
        <f t="shared" si="438"/>
        <v>0</v>
      </c>
      <c r="G648" s="228">
        <v>0</v>
      </c>
      <c r="H648" s="232">
        <f t="shared" si="428"/>
        <v>0</v>
      </c>
      <c r="I648" s="44">
        <v>30000</v>
      </c>
      <c r="J648" s="232">
        <f t="shared" si="429"/>
        <v>30000</v>
      </c>
      <c r="K648" s="193">
        <v>0</v>
      </c>
      <c r="L648" s="232">
        <f t="shared" si="430"/>
        <v>30000</v>
      </c>
      <c r="M648" s="44">
        <v>0</v>
      </c>
      <c r="N648" s="232">
        <f t="shared" si="440"/>
        <v>30000</v>
      </c>
      <c r="O648" s="44">
        <v>22999</v>
      </c>
      <c r="P648" s="300">
        <f t="shared" si="441"/>
        <v>76.663333333333341</v>
      </c>
    </row>
    <row r="649" spans="1:16" ht="12.75" x14ac:dyDescent="0.2">
      <c r="A649" s="4">
        <v>111</v>
      </c>
      <c r="B649" s="152" t="s">
        <v>508</v>
      </c>
      <c r="C649" s="4" t="s">
        <v>537</v>
      </c>
      <c r="D649" s="67"/>
      <c r="E649" s="48">
        <v>0</v>
      </c>
      <c r="F649" s="42">
        <f t="shared" si="438"/>
        <v>0</v>
      </c>
      <c r="G649" s="228">
        <v>0</v>
      </c>
      <c r="H649" s="232">
        <f t="shared" si="428"/>
        <v>0</v>
      </c>
      <c r="I649" s="228">
        <v>0</v>
      </c>
      <c r="J649" s="232">
        <f t="shared" si="429"/>
        <v>0</v>
      </c>
      <c r="K649" s="283">
        <v>0</v>
      </c>
      <c r="L649" s="232">
        <f t="shared" si="430"/>
        <v>0</v>
      </c>
      <c r="M649" s="44">
        <v>0</v>
      </c>
      <c r="N649" s="232">
        <f t="shared" si="440"/>
        <v>0</v>
      </c>
      <c r="O649" s="44"/>
      <c r="P649" s="48">
        <v>0</v>
      </c>
    </row>
    <row r="650" spans="1:16" ht="12.75" x14ac:dyDescent="0.2">
      <c r="A650" s="4">
        <v>111</v>
      </c>
      <c r="B650" s="152" t="s">
        <v>538</v>
      </c>
      <c r="C650" s="4" t="s">
        <v>584</v>
      </c>
      <c r="D650" s="67"/>
      <c r="E650" s="48">
        <v>0</v>
      </c>
      <c r="F650" s="42">
        <f t="shared" si="438"/>
        <v>0</v>
      </c>
      <c r="G650" s="228">
        <v>0</v>
      </c>
      <c r="H650" s="232">
        <f t="shared" si="428"/>
        <v>0</v>
      </c>
      <c r="I650" s="228">
        <v>0</v>
      </c>
      <c r="J650" s="232">
        <f t="shared" si="429"/>
        <v>0</v>
      </c>
      <c r="K650" s="283">
        <v>0</v>
      </c>
      <c r="L650" s="232">
        <f t="shared" si="430"/>
        <v>0</v>
      </c>
      <c r="M650" s="44">
        <v>0</v>
      </c>
      <c r="N650" s="232">
        <f t="shared" si="440"/>
        <v>0</v>
      </c>
      <c r="O650" s="44"/>
      <c r="P650" s="48">
        <v>0</v>
      </c>
    </row>
    <row r="651" spans="1:16" ht="12.75" x14ac:dyDescent="0.2">
      <c r="A651" s="4"/>
      <c r="B651" s="152"/>
      <c r="C651" s="4"/>
      <c r="D651" s="67"/>
      <c r="E651" s="48">
        <v>0</v>
      </c>
      <c r="F651" s="42">
        <f t="shared" si="438"/>
        <v>0</v>
      </c>
      <c r="G651" s="228">
        <v>0</v>
      </c>
      <c r="H651" s="232">
        <f t="shared" si="428"/>
        <v>0</v>
      </c>
      <c r="I651" s="228">
        <v>0</v>
      </c>
      <c r="J651" s="232">
        <f t="shared" si="429"/>
        <v>0</v>
      </c>
      <c r="K651" s="283">
        <v>0</v>
      </c>
      <c r="L651" s="232">
        <f t="shared" ref="L651:L670" si="442">J651+K651</f>
        <v>0</v>
      </c>
      <c r="M651" s="44">
        <v>0</v>
      </c>
      <c r="N651" s="232">
        <f t="shared" si="440"/>
        <v>0</v>
      </c>
      <c r="O651" s="44"/>
      <c r="P651" s="48">
        <v>0</v>
      </c>
    </row>
    <row r="652" spans="1:16" ht="12.75" x14ac:dyDescent="0.2">
      <c r="A652" s="5"/>
      <c r="B652" s="147">
        <v>620</v>
      </c>
      <c r="C652" s="82" t="s">
        <v>215</v>
      </c>
      <c r="D652" s="113">
        <f>SUM(D653:D658)</f>
        <v>0</v>
      </c>
      <c r="E652" s="113">
        <f>SUM(E653:E658)</f>
        <v>0</v>
      </c>
      <c r="F652" s="113">
        <f>D652+E652</f>
        <v>0</v>
      </c>
      <c r="G652" s="246">
        <f>SUM(G653:G658)</f>
        <v>0</v>
      </c>
      <c r="H652" s="213">
        <f t="shared" ref="H652:H666" si="443">F652+G652</f>
        <v>0</v>
      </c>
      <c r="I652" s="246">
        <f>SUM(I653:I658)</f>
        <v>0</v>
      </c>
      <c r="J652" s="213">
        <f t="shared" ref="J652:J670" si="444">H652+I652</f>
        <v>0</v>
      </c>
      <c r="K652" s="286">
        <f>SUM(K653:K658)</f>
        <v>0</v>
      </c>
      <c r="L652" s="213">
        <f t="shared" si="442"/>
        <v>0</v>
      </c>
      <c r="M652" s="295">
        <v>0</v>
      </c>
      <c r="N652" s="213">
        <f t="shared" si="440"/>
        <v>0</v>
      </c>
      <c r="O652" s="52">
        <f>SUM(O653:O658)</f>
        <v>0</v>
      </c>
      <c r="P652" s="223">
        <v>0</v>
      </c>
    </row>
    <row r="653" spans="1:16" ht="12.75" x14ac:dyDescent="0.2">
      <c r="A653" s="4">
        <v>41</v>
      </c>
      <c r="B653" s="152">
        <v>717002</v>
      </c>
      <c r="C653" s="4" t="s">
        <v>526</v>
      </c>
      <c r="D653" s="210">
        <v>0</v>
      </c>
      <c r="E653" s="48">
        <v>0</v>
      </c>
      <c r="F653" s="218">
        <f t="shared" ref="F653:F658" si="445">D653+E653</f>
        <v>0</v>
      </c>
      <c r="G653" s="228">
        <v>0</v>
      </c>
      <c r="H653" s="232">
        <f t="shared" si="443"/>
        <v>0</v>
      </c>
      <c r="I653" s="228">
        <v>0</v>
      </c>
      <c r="J653" s="232">
        <f t="shared" si="444"/>
        <v>0</v>
      </c>
      <c r="K653" s="283">
        <v>0</v>
      </c>
      <c r="L653" s="232">
        <f t="shared" si="442"/>
        <v>0</v>
      </c>
      <c r="M653" s="44">
        <v>0</v>
      </c>
      <c r="N653" s="232">
        <f t="shared" si="440"/>
        <v>0</v>
      </c>
      <c r="O653" s="44">
        <v>0</v>
      </c>
      <c r="P653" s="48">
        <v>0</v>
      </c>
    </row>
    <row r="654" spans="1:16" ht="12.75" x14ac:dyDescent="0.2">
      <c r="A654" s="4">
        <v>41</v>
      </c>
      <c r="B654" s="152">
        <v>717002</v>
      </c>
      <c r="C654" s="4" t="s">
        <v>365</v>
      </c>
      <c r="D654" s="210">
        <v>0</v>
      </c>
      <c r="E654" s="48">
        <v>0</v>
      </c>
      <c r="F654" s="218">
        <f t="shared" si="445"/>
        <v>0</v>
      </c>
      <c r="G654" s="228">
        <v>0</v>
      </c>
      <c r="H654" s="232">
        <f t="shared" si="443"/>
        <v>0</v>
      </c>
      <c r="I654" s="228">
        <v>0</v>
      </c>
      <c r="J654" s="232">
        <f t="shared" si="444"/>
        <v>0</v>
      </c>
      <c r="K654" s="283">
        <v>0</v>
      </c>
      <c r="L654" s="232">
        <f t="shared" si="442"/>
        <v>0</v>
      </c>
      <c r="M654" s="44">
        <v>0</v>
      </c>
      <c r="N654" s="232">
        <f t="shared" si="440"/>
        <v>0</v>
      </c>
      <c r="O654" s="44">
        <v>0</v>
      </c>
      <c r="P654" s="48">
        <v>0</v>
      </c>
    </row>
    <row r="655" spans="1:16" ht="12.75" x14ac:dyDescent="0.2">
      <c r="A655" s="4">
        <v>111</v>
      </c>
      <c r="B655" s="152">
        <v>717002</v>
      </c>
      <c r="C655" s="4" t="s">
        <v>453</v>
      </c>
      <c r="D655" s="210"/>
      <c r="E655" s="48"/>
      <c r="F655" s="218">
        <f t="shared" si="445"/>
        <v>0</v>
      </c>
      <c r="G655" s="228">
        <v>0</v>
      </c>
      <c r="H655" s="232">
        <f t="shared" si="443"/>
        <v>0</v>
      </c>
      <c r="I655" s="228">
        <v>0</v>
      </c>
      <c r="J655" s="232">
        <f t="shared" si="444"/>
        <v>0</v>
      </c>
      <c r="K655" s="283">
        <v>0</v>
      </c>
      <c r="L655" s="232">
        <f t="shared" si="442"/>
        <v>0</v>
      </c>
      <c r="M655" s="44">
        <v>0</v>
      </c>
      <c r="N655" s="232">
        <f t="shared" si="440"/>
        <v>0</v>
      </c>
      <c r="O655" s="44">
        <v>0</v>
      </c>
      <c r="P655" s="48">
        <v>0</v>
      </c>
    </row>
    <row r="656" spans="1:16" ht="12.75" x14ac:dyDescent="0.2">
      <c r="A656" s="4">
        <v>111</v>
      </c>
      <c r="B656" s="152">
        <v>713001</v>
      </c>
      <c r="C656" s="4" t="s">
        <v>452</v>
      </c>
      <c r="D656" s="210"/>
      <c r="E656" s="48"/>
      <c r="F656" s="218">
        <f t="shared" si="445"/>
        <v>0</v>
      </c>
      <c r="G656" s="228">
        <v>0</v>
      </c>
      <c r="H656" s="232">
        <f t="shared" si="443"/>
        <v>0</v>
      </c>
      <c r="I656" s="228">
        <v>0</v>
      </c>
      <c r="J656" s="232">
        <f t="shared" si="444"/>
        <v>0</v>
      </c>
      <c r="K656" s="283">
        <v>0</v>
      </c>
      <c r="L656" s="232">
        <f t="shared" si="442"/>
        <v>0</v>
      </c>
      <c r="M656" s="44">
        <v>0</v>
      </c>
      <c r="N656" s="232">
        <f t="shared" si="440"/>
        <v>0</v>
      </c>
      <c r="O656" s="44">
        <v>0</v>
      </c>
      <c r="P656" s="48">
        <v>0</v>
      </c>
    </row>
    <row r="657" spans="1:16" ht="12.75" x14ac:dyDescent="0.2">
      <c r="A657" s="4">
        <v>46</v>
      </c>
      <c r="B657" s="152">
        <v>721009</v>
      </c>
      <c r="C657" s="4" t="s">
        <v>378</v>
      </c>
      <c r="D657" s="210">
        <v>0</v>
      </c>
      <c r="E657" s="48">
        <v>0</v>
      </c>
      <c r="F657" s="218">
        <f t="shared" si="445"/>
        <v>0</v>
      </c>
      <c r="G657" s="228">
        <v>0</v>
      </c>
      <c r="H657" s="232">
        <f t="shared" si="443"/>
        <v>0</v>
      </c>
      <c r="I657" s="228">
        <v>0</v>
      </c>
      <c r="J657" s="232">
        <f t="shared" si="444"/>
        <v>0</v>
      </c>
      <c r="K657" s="283">
        <v>0</v>
      </c>
      <c r="L657" s="232">
        <f t="shared" si="442"/>
        <v>0</v>
      </c>
      <c r="M657" s="228">
        <v>0</v>
      </c>
      <c r="N657" s="232">
        <f t="shared" si="440"/>
        <v>0</v>
      </c>
      <c r="O657" s="44">
        <v>0</v>
      </c>
      <c r="P657" s="48">
        <v>0</v>
      </c>
    </row>
    <row r="658" spans="1:16" ht="12.75" x14ac:dyDescent="0.2">
      <c r="A658" s="4">
        <v>111</v>
      </c>
      <c r="B658" s="152">
        <v>717002</v>
      </c>
      <c r="C658" s="4" t="s">
        <v>391</v>
      </c>
      <c r="D658" s="210">
        <v>0</v>
      </c>
      <c r="E658" s="48">
        <v>0</v>
      </c>
      <c r="F658" s="218">
        <f t="shared" si="445"/>
        <v>0</v>
      </c>
      <c r="G658" s="228">
        <v>0</v>
      </c>
      <c r="H658" s="232">
        <f t="shared" si="443"/>
        <v>0</v>
      </c>
      <c r="I658" s="228">
        <v>0</v>
      </c>
      <c r="J658" s="232">
        <f t="shared" si="444"/>
        <v>0</v>
      </c>
      <c r="K658" s="283">
        <v>0</v>
      </c>
      <c r="L658" s="232">
        <f t="shared" si="442"/>
        <v>0</v>
      </c>
      <c r="M658" s="228">
        <v>0</v>
      </c>
      <c r="N658" s="232">
        <f t="shared" si="440"/>
        <v>0</v>
      </c>
      <c r="O658" s="44">
        <v>0</v>
      </c>
      <c r="P658" s="48">
        <v>0</v>
      </c>
    </row>
    <row r="659" spans="1:16" ht="12.75" x14ac:dyDescent="0.2">
      <c r="A659" s="5">
        <v>43</v>
      </c>
      <c r="B659" s="147" t="s">
        <v>217</v>
      </c>
      <c r="C659" s="82" t="s">
        <v>218</v>
      </c>
      <c r="D659" s="293">
        <f>SUM(D660:D662)</f>
        <v>0</v>
      </c>
      <c r="E659" s="113">
        <f>SUM(E660:E662)</f>
        <v>0</v>
      </c>
      <c r="F659" s="113">
        <f>D659+E659</f>
        <v>0</v>
      </c>
      <c r="G659" s="246">
        <f>SUM(G660:G662)</f>
        <v>0</v>
      </c>
      <c r="H659" s="213">
        <f t="shared" si="443"/>
        <v>0</v>
      </c>
      <c r="I659" s="198">
        <f>SUM(I660:I662)</f>
        <v>0</v>
      </c>
      <c r="J659" s="213">
        <f t="shared" si="444"/>
        <v>0</v>
      </c>
      <c r="K659" s="287">
        <f>SUM(K660:K662)</f>
        <v>0</v>
      </c>
      <c r="L659" s="213">
        <f t="shared" si="442"/>
        <v>0</v>
      </c>
      <c r="M659" s="198">
        <f>SUM(M660:M662)</f>
        <v>0</v>
      </c>
      <c r="N659" s="213">
        <f t="shared" si="440"/>
        <v>0</v>
      </c>
      <c r="O659" s="295">
        <f>SUM(O660:O662)</f>
        <v>0</v>
      </c>
      <c r="P659" s="223">
        <v>0</v>
      </c>
    </row>
    <row r="660" spans="1:16" ht="12.75" x14ac:dyDescent="0.2">
      <c r="A660" s="4">
        <v>41</v>
      </c>
      <c r="B660" s="152" t="s">
        <v>610</v>
      </c>
      <c r="C660" s="4" t="s">
        <v>611</v>
      </c>
      <c r="D660" s="210">
        <v>0</v>
      </c>
      <c r="E660" s="48">
        <v>0</v>
      </c>
      <c r="F660" s="218">
        <f t="shared" ref="F660:F662" si="446">D660+E660</f>
        <v>0</v>
      </c>
      <c r="G660" s="228">
        <v>0</v>
      </c>
      <c r="H660" s="232">
        <f t="shared" si="443"/>
        <v>0</v>
      </c>
      <c r="I660" s="44">
        <v>0</v>
      </c>
      <c r="J660" s="232">
        <f t="shared" si="444"/>
        <v>0</v>
      </c>
      <c r="K660" s="193">
        <v>0</v>
      </c>
      <c r="L660" s="232">
        <f t="shared" si="442"/>
        <v>0</v>
      </c>
      <c r="M660" s="44">
        <v>0</v>
      </c>
      <c r="N660" s="232">
        <f t="shared" si="440"/>
        <v>0</v>
      </c>
      <c r="O660" s="44">
        <v>0</v>
      </c>
      <c r="P660" s="48">
        <v>0</v>
      </c>
    </row>
    <row r="661" spans="1:16" ht="12.75" x14ac:dyDescent="0.2">
      <c r="A661" s="4">
        <v>46</v>
      </c>
      <c r="B661" s="152">
        <v>717002</v>
      </c>
      <c r="C661" s="4" t="s">
        <v>346</v>
      </c>
      <c r="D661" s="210">
        <v>0</v>
      </c>
      <c r="E661" s="48">
        <v>0</v>
      </c>
      <c r="F661" s="218">
        <f t="shared" si="446"/>
        <v>0</v>
      </c>
      <c r="G661" s="228">
        <v>0</v>
      </c>
      <c r="H661" s="232">
        <f t="shared" si="443"/>
        <v>0</v>
      </c>
      <c r="I661" s="228">
        <v>0</v>
      </c>
      <c r="J661" s="232">
        <f t="shared" si="444"/>
        <v>0</v>
      </c>
      <c r="K661" s="283">
        <v>0</v>
      </c>
      <c r="L661" s="232">
        <f t="shared" si="442"/>
        <v>0</v>
      </c>
      <c r="M661" s="228">
        <v>0</v>
      </c>
      <c r="N661" s="232">
        <f t="shared" si="440"/>
        <v>0</v>
      </c>
      <c r="O661" s="44">
        <v>0</v>
      </c>
      <c r="P661" s="48">
        <v>0</v>
      </c>
    </row>
    <row r="662" spans="1:16" ht="12.75" x14ac:dyDescent="0.2">
      <c r="A662" s="4">
        <v>46</v>
      </c>
      <c r="B662" s="152">
        <v>716001</v>
      </c>
      <c r="C662" s="4" t="s">
        <v>644</v>
      </c>
      <c r="D662" s="210">
        <v>0</v>
      </c>
      <c r="E662" s="48">
        <v>0</v>
      </c>
      <c r="F662" s="218">
        <f t="shared" si="446"/>
        <v>0</v>
      </c>
      <c r="G662" s="228">
        <v>0</v>
      </c>
      <c r="H662" s="232">
        <f t="shared" si="443"/>
        <v>0</v>
      </c>
      <c r="I662" s="228">
        <v>0</v>
      </c>
      <c r="J662" s="232">
        <f t="shared" si="444"/>
        <v>0</v>
      </c>
      <c r="K662" s="283">
        <v>0</v>
      </c>
      <c r="L662" s="232">
        <f t="shared" si="442"/>
        <v>0</v>
      </c>
      <c r="M662" s="228">
        <v>0</v>
      </c>
      <c r="N662" s="232">
        <f t="shared" si="440"/>
        <v>0</v>
      </c>
      <c r="O662" s="44">
        <v>0</v>
      </c>
      <c r="P662" s="48">
        <v>0</v>
      </c>
    </row>
    <row r="663" spans="1:16" ht="12.75" x14ac:dyDescent="0.2">
      <c r="A663" s="5">
        <v>43</v>
      </c>
      <c r="B663" s="147" t="s">
        <v>219</v>
      </c>
      <c r="C663" s="82" t="s">
        <v>193</v>
      </c>
      <c r="D663" s="92"/>
      <c r="E663" s="92"/>
      <c r="F663" s="92"/>
      <c r="G663" s="234">
        <f>SUM(G664:G665)</f>
        <v>0</v>
      </c>
      <c r="H663" s="235">
        <f t="shared" si="443"/>
        <v>0</v>
      </c>
      <c r="I663" s="234">
        <f>SUM(I664:I665)</f>
        <v>0</v>
      </c>
      <c r="J663" s="213">
        <f t="shared" si="444"/>
        <v>0</v>
      </c>
      <c r="K663" s="284">
        <f>SUM(K664:K665)</f>
        <v>0</v>
      </c>
      <c r="L663" s="213">
        <f t="shared" si="442"/>
        <v>0</v>
      </c>
      <c r="M663" s="234">
        <f>SUM(M664:M665)</f>
        <v>0</v>
      </c>
      <c r="N663" s="213">
        <f t="shared" si="440"/>
        <v>0</v>
      </c>
      <c r="O663" s="295">
        <f>SUM(O664:O665)</f>
        <v>0</v>
      </c>
      <c r="P663" s="223">
        <v>0</v>
      </c>
    </row>
    <row r="664" spans="1:16" ht="12.75" x14ac:dyDescent="0.2">
      <c r="A664" s="4">
        <v>43</v>
      </c>
      <c r="B664" s="152">
        <v>717002</v>
      </c>
      <c r="C664" s="4" t="s">
        <v>406</v>
      </c>
      <c r="D664" s="48">
        <v>0</v>
      </c>
      <c r="E664" s="48">
        <v>0</v>
      </c>
      <c r="F664" s="48">
        <f>D664+E664</f>
        <v>0</v>
      </c>
      <c r="G664" s="228">
        <v>0</v>
      </c>
      <c r="H664" s="232">
        <f t="shared" si="443"/>
        <v>0</v>
      </c>
      <c r="I664" s="228">
        <v>0</v>
      </c>
      <c r="J664" s="232">
        <f t="shared" si="444"/>
        <v>0</v>
      </c>
      <c r="K664" s="283">
        <v>0</v>
      </c>
      <c r="L664" s="232">
        <f t="shared" si="442"/>
        <v>0</v>
      </c>
      <c r="M664" s="228">
        <v>0</v>
      </c>
      <c r="N664" s="232">
        <f t="shared" si="440"/>
        <v>0</v>
      </c>
      <c r="O664" s="44">
        <v>0</v>
      </c>
      <c r="P664" s="48">
        <v>0</v>
      </c>
    </row>
    <row r="665" spans="1:16" ht="12.75" x14ac:dyDescent="0.2">
      <c r="A665" s="4">
        <v>71</v>
      </c>
      <c r="B665" s="152">
        <v>717002</v>
      </c>
      <c r="C665" s="4" t="s">
        <v>346</v>
      </c>
      <c r="D665" s="48">
        <v>0</v>
      </c>
      <c r="E665" s="48">
        <v>0</v>
      </c>
      <c r="F665" s="48">
        <f>D665+E665</f>
        <v>0</v>
      </c>
      <c r="G665" s="228">
        <v>0</v>
      </c>
      <c r="H665" s="232">
        <f t="shared" si="443"/>
        <v>0</v>
      </c>
      <c r="I665" s="228">
        <v>0</v>
      </c>
      <c r="J665" s="232">
        <f t="shared" si="444"/>
        <v>0</v>
      </c>
      <c r="K665" s="283">
        <v>0</v>
      </c>
      <c r="L665" s="232">
        <f t="shared" si="442"/>
        <v>0</v>
      </c>
      <c r="M665" s="228">
        <v>0</v>
      </c>
      <c r="N665" s="232">
        <f t="shared" si="440"/>
        <v>0</v>
      </c>
      <c r="O665" s="44">
        <v>0</v>
      </c>
      <c r="P665" s="48">
        <v>0</v>
      </c>
    </row>
    <row r="666" spans="1:16" ht="12.75" x14ac:dyDescent="0.2">
      <c r="A666" s="114" t="s">
        <v>1</v>
      </c>
      <c r="B666" s="180"/>
      <c r="C666" s="114" t="s">
        <v>220</v>
      </c>
      <c r="D666" s="110">
        <f>D578+D594+D598+D615+D652+D605+D659+D663</f>
        <v>3815845</v>
      </c>
      <c r="E666" s="110">
        <f>E578+E594+E598+E615+E652+E605+E659+E663</f>
        <v>874617</v>
      </c>
      <c r="F666" s="110">
        <f>D666+E666</f>
        <v>4690462</v>
      </c>
      <c r="G666" s="110">
        <f>G578+G594+G598+G615+G652+G605+G659+G663</f>
        <v>0</v>
      </c>
      <c r="H666" s="247">
        <f t="shared" si="443"/>
        <v>4690462</v>
      </c>
      <c r="I666" s="110">
        <f>I578+I594+I598+I615+I652+I605+I659+I663</f>
        <v>979000</v>
      </c>
      <c r="J666" s="247">
        <f t="shared" si="444"/>
        <v>5669462</v>
      </c>
      <c r="K666" s="288">
        <f>K578+K594+K598+K605+K615+K652+K659+K663</f>
        <v>-571160</v>
      </c>
      <c r="L666" s="247">
        <f t="shared" si="442"/>
        <v>5098302</v>
      </c>
      <c r="M666" s="110">
        <f>M578+M594+M598+M605+M615+M652+M659+M663</f>
        <v>0</v>
      </c>
      <c r="N666" s="247">
        <f t="shared" si="440"/>
        <v>5098302</v>
      </c>
      <c r="O666" s="316">
        <f>O578+O594+O598+O605+O615+O652+O659+O663</f>
        <v>4634057</v>
      </c>
      <c r="P666" s="317">
        <f t="shared" si="441"/>
        <v>90.894125142057106</v>
      </c>
    </row>
    <row r="667" spans="1:16" ht="12.75" x14ac:dyDescent="0.2">
      <c r="A667" s="5"/>
      <c r="B667" s="181"/>
      <c r="C667" s="5"/>
      <c r="D667" s="92"/>
      <c r="E667" s="92"/>
      <c r="F667" s="92"/>
      <c r="G667" s="241"/>
      <c r="H667" s="241"/>
      <c r="I667" s="241"/>
      <c r="J667" s="213">
        <f t="shared" si="444"/>
        <v>0</v>
      </c>
      <c r="K667" s="289"/>
      <c r="L667" s="213">
        <f t="shared" si="442"/>
        <v>0</v>
      </c>
      <c r="M667" s="241"/>
      <c r="N667" s="213">
        <f t="shared" si="440"/>
        <v>0</v>
      </c>
      <c r="O667" s="295"/>
      <c r="P667" s="92"/>
    </row>
    <row r="668" spans="1:16" ht="12.75" x14ac:dyDescent="0.2">
      <c r="A668" s="3">
        <v>43</v>
      </c>
      <c r="B668" s="151" t="s">
        <v>221</v>
      </c>
      <c r="C668" s="3" t="s">
        <v>222</v>
      </c>
      <c r="D668" s="67"/>
      <c r="E668" s="48">
        <v>0</v>
      </c>
      <c r="F668" s="48">
        <f>D668+E668</f>
        <v>0</v>
      </c>
      <c r="G668" s="228">
        <v>0</v>
      </c>
      <c r="H668" s="226"/>
      <c r="I668" s="228">
        <v>0</v>
      </c>
      <c r="J668" s="232">
        <f t="shared" si="444"/>
        <v>0</v>
      </c>
      <c r="K668" s="283">
        <v>0</v>
      </c>
      <c r="L668" s="232">
        <f t="shared" si="442"/>
        <v>0</v>
      </c>
      <c r="M668" s="228">
        <v>0</v>
      </c>
      <c r="N668" s="232">
        <f t="shared" si="440"/>
        <v>0</v>
      </c>
      <c r="O668" s="44"/>
      <c r="P668" s="45"/>
    </row>
    <row r="669" spans="1:16" ht="12.75" x14ac:dyDescent="0.2">
      <c r="A669" s="3">
        <v>43</v>
      </c>
      <c r="B669" s="151" t="s">
        <v>219</v>
      </c>
      <c r="C669" s="3" t="s">
        <v>193</v>
      </c>
      <c r="D669" s="67"/>
      <c r="E669" s="44"/>
      <c r="F669" s="44">
        <f>D669+E669</f>
        <v>0</v>
      </c>
      <c r="G669" s="228">
        <v>0</v>
      </c>
      <c r="H669" s="226"/>
      <c r="I669" s="228">
        <v>0</v>
      </c>
      <c r="J669" s="232">
        <f t="shared" si="444"/>
        <v>0</v>
      </c>
      <c r="K669" s="283">
        <v>0</v>
      </c>
      <c r="L669" s="232">
        <f t="shared" si="442"/>
        <v>0</v>
      </c>
      <c r="M669" s="44">
        <v>47048</v>
      </c>
      <c r="N669" s="232">
        <f t="shared" si="440"/>
        <v>47048</v>
      </c>
      <c r="O669" s="44">
        <v>47048</v>
      </c>
      <c r="P669" s="300">
        <f>O669/N669*100</f>
        <v>100</v>
      </c>
    </row>
    <row r="670" spans="1:16" ht="12.75" x14ac:dyDescent="0.2">
      <c r="A670" s="114"/>
      <c r="B670" s="180"/>
      <c r="C670" s="114" t="s">
        <v>223</v>
      </c>
      <c r="D670" s="110">
        <f t="shared" ref="D670:G670" si="447">D666+D668+D669</f>
        <v>3815845</v>
      </c>
      <c r="E670" s="110">
        <f t="shared" si="447"/>
        <v>874617</v>
      </c>
      <c r="F670" s="110">
        <f t="shared" si="447"/>
        <v>4690462</v>
      </c>
      <c r="G670" s="110">
        <f t="shared" si="447"/>
        <v>0</v>
      </c>
      <c r="H670" s="248">
        <f>F670+G670</f>
        <v>4690462</v>
      </c>
      <c r="I670" s="110">
        <f t="shared" ref="I670" si="448">I666+I668+I669</f>
        <v>979000</v>
      </c>
      <c r="J670" s="247">
        <f t="shared" si="444"/>
        <v>5669462</v>
      </c>
      <c r="K670" s="247">
        <f>K666+K668+K669</f>
        <v>-571160</v>
      </c>
      <c r="L670" s="247">
        <f t="shared" si="442"/>
        <v>5098302</v>
      </c>
      <c r="M670" s="247">
        <f>M666+M668+M669</f>
        <v>47048</v>
      </c>
      <c r="N670" s="247">
        <f t="shared" si="440"/>
        <v>5145350</v>
      </c>
      <c r="O670" s="316">
        <f>O666+O669</f>
        <v>4681105</v>
      </c>
      <c r="P670" s="318">
        <f>O670/N670*100</f>
        <v>90.977387349742969</v>
      </c>
    </row>
    <row r="671" spans="1:16" ht="12.75" x14ac:dyDescent="0.2">
      <c r="A671" s="33"/>
      <c r="B671" s="176"/>
      <c r="C671" s="33"/>
      <c r="D671" s="51"/>
      <c r="E671" s="51"/>
    </row>
    <row r="672" spans="1:16" ht="13.5" thickBot="1" x14ac:dyDescent="0.25">
      <c r="A672" s="33"/>
      <c r="B672" s="176" t="s">
        <v>245</v>
      </c>
      <c r="C672" s="33"/>
      <c r="D672" s="51"/>
      <c r="E672" s="51"/>
    </row>
    <row r="673" spans="1:16" s="29" customFormat="1" ht="33.75" x14ac:dyDescent="0.2">
      <c r="A673" s="144"/>
      <c r="B673" s="182" t="s">
        <v>225</v>
      </c>
      <c r="C673" s="144"/>
      <c r="D673" s="64" t="s">
        <v>571</v>
      </c>
      <c r="E673" s="137" t="s">
        <v>574</v>
      </c>
      <c r="F673" s="137" t="s">
        <v>575</v>
      </c>
      <c r="G673" s="137" t="s">
        <v>588</v>
      </c>
      <c r="H673" s="137" t="s">
        <v>589</v>
      </c>
      <c r="I673" s="245" t="s">
        <v>597</v>
      </c>
      <c r="J673" s="137" t="s">
        <v>598</v>
      </c>
      <c r="K673" s="137" t="s">
        <v>621</v>
      </c>
      <c r="L673" s="137" t="s">
        <v>620</v>
      </c>
      <c r="M673" s="137" t="s">
        <v>664</v>
      </c>
      <c r="N673" s="137" t="s">
        <v>663</v>
      </c>
      <c r="O673" s="273" t="s">
        <v>674</v>
      </c>
      <c r="P673" s="319" t="s">
        <v>675</v>
      </c>
    </row>
    <row r="674" spans="1:16" ht="12.75" x14ac:dyDescent="0.2">
      <c r="A674" s="22"/>
      <c r="B674" s="164">
        <v>891005</v>
      </c>
      <c r="C674" s="101" t="s">
        <v>397</v>
      </c>
      <c r="D674" s="66"/>
      <c r="E674" s="44"/>
      <c r="F674" s="44">
        <f>D674+E674</f>
        <v>0</v>
      </c>
      <c r="G674" s="228">
        <v>0</v>
      </c>
      <c r="H674" s="232">
        <f>F674+G674</f>
        <v>0</v>
      </c>
      <c r="I674" s="228">
        <v>0</v>
      </c>
      <c r="J674" s="231">
        <f>H674+I674</f>
        <v>0</v>
      </c>
      <c r="K674" s="228">
        <v>0</v>
      </c>
      <c r="L674" s="232">
        <f>J674+K674</f>
        <v>0</v>
      </c>
      <c r="M674" s="228">
        <v>0</v>
      </c>
      <c r="N674" s="232">
        <f>L674+M674</f>
        <v>0</v>
      </c>
      <c r="O674" s="44"/>
      <c r="P674" s="45"/>
    </row>
    <row r="675" spans="1:16" ht="12.75" x14ac:dyDescent="0.2">
      <c r="A675" s="4"/>
      <c r="B675" s="152">
        <v>821005</v>
      </c>
      <c r="C675" s="4" t="s">
        <v>454</v>
      </c>
      <c r="D675" s="66"/>
      <c r="E675" s="44"/>
      <c r="F675" s="44">
        <f t="shared" ref="F675:F680" si="449">D675+E675</f>
        <v>0</v>
      </c>
      <c r="G675" s="228">
        <v>0</v>
      </c>
      <c r="H675" s="232">
        <f t="shared" ref="H675:H681" si="450">F675+G675</f>
        <v>0</v>
      </c>
      <c r="I675" s="228">
        <v>0</v>
      </c>
      <c r="J675" s="231">
        <f t="shared" ref="J675:J681" si="451">H675+I675</f>
        <v>0</v>
      </c>
      <c r="K675" s="228">
        <v>0</v>
      </c>
      <c r="L675" s="232">
        <f t="shared" ref="L675:L681" si="452">J675+K675</f>
        <v>0</v>
      </c>
      <c r="M675" s="228">
        <v>0</v>
      </c>
      <c r="N675" s="232">
        <f t="shared" ref="N675:N681" si="453">L675+M675</f>
        <v>0</v>
      </c>
      <c r="O675" s="44"/>
      <c r="P675" s="45"/>
    </row>
    <row r="676" spans="1:16" ht="12.75" x14ac:dyDescent="0.2">
      <c r="A676" s="4"/>
      <c r="B676" s="152">
        <v>821005</v>
      </c>
      <c r="C676" s="4" t="s">
        <v>557</v>
      </c>
      <c r="D676" s="66">
        <v>1400000</v>
      </c>
      <c r="E676" s="44">
        <v>0</v>
      </c>
      <c r="F676" s="44">
        <f t="shared" si="449"/>
        <v>1400000</v>
      </c>
      <c r="G676" s="228">
        <v>0</v>
      </c>
      <c r="H676" s="232">
        <f t="shared" si="450"/>
        <v>1400000</v>
      </c>
      <c r="I676" s="228">
        <v>0</v>
      </c>
      <c r="J676" s="232">
        <f t="shared" si="451"/>
        <v>1400000</v>
      </c>
      <c r="K676" s="228">
        <v>0</v>
      </c>
      <c r="L676" s="232">
        <f t="shared" si="452"/>
        <v>1400000</v>
      </c>
      <c r="M676" s="228">
        <v>0</v>
      </c>
      <c r="N676" s="232">
        <f t="shared" si="453"/>
        <v>1400000</v>
      </c>
      <c r="O676" s="44">
        <v>1400000</v>
      </c>
      <c r="P676" s="300">
        <f>O676/N676*100</f>
        <v>100</v>
      </c>
    </row>
    <row r="677" spans="1:16" ht="12.75" x14ac:dyDescent="0.2">
      <c r="A677" s="4"/>
      <c r="B677" s="152">
        <v>821005</v>
      </c>
      <c r="C677" s="4" t="s">
        <v>278</v>
      </c>
      <c r="D677" s="66">
        <v>133920</v>
      </c>
      <c r="E677" s="44">
        <v>0</v>
      </c>
      <c r="F677" s="44">
        <f t="shared" si="449"/>
        <v>133920</v>
      </c>
      <c r="G677" s="228">
        <v>0</v>
      </c>
      <c r="H677" s="232">
        <f t="shared" si="450"/>
        <v>133920</v>
      </c>
      <c r="I677" s="228">
        <v>0</v>
      </c>
      <c r="J677" s="232">
        <f t="shared" si="451"/>
        <v>133920</v>
      </c>
      <c r="K677" s="228">
        <v>0</v>
      </c>
      <c r="L677" s="232">
        <f t="shared" si="452"/>
        <v>133920</v>
      </c>
      <c r="M677" s="228">
        <v>0</v>
      </c>
      <c r="N677" s="232">
        <f t="shared" si="453"/>
        <v>133920</v>
      </c>
      <c r="O677" s="44">
        <v>133920</v>
      </c>
      <c r="P677" s="300">
        <f t="shared" ref="P677:P681" si="454">O677/N677*100</f>
        <v>100</v>
      </c>
    </row>
    <row r="678" spans="1:16" ht="12.75" x14ac:dyDescent="0.2">
      <c r="A678" s="4"/>
      <c r="B678" s="152">
        <v>821005</v>
      </c>
      <c r="C678" s="4" t="s">
        <v>457</v>
      </c>
      <c r="D678" s="66">
        <v>0</v>
      </c>
      <c r="E678" s="44">
        <v>0</v>
      </c>
      <c r="F678" s="44">
        <f t="shared" si="449"/>
        <v>0</v>
      </c>
      <c r="G678" s="228">
        <v>0</v>
      </c>
      <c r="H678" s="232">
        <f t="shared" si="450"/>
        <v>0</v>
      </c>
      <c r="I678" s="228">
        <v>0</v>
      </c>
      <c r="J678" s="232">
        <f t="shared" si="451"/>
        <v>0</v>
      </c>
      <c r="K678" s="228">
        <v>0</v>
      </c>
      <c r="L678" s="232">
        <f t="shared" si="452"/>
        <v>0</v>
      </c>
      <c r="M678" s="228">
        <v>0</v>
      </c>
      <c r="N678" s="232">
        <f t="shared" si="453"/>
        <v>0</v>
      </c>
      <c r="O678" s="44"/>
      <c r="P678" s="48">
        <v>0</v>
      </c>
    </row>
    <row r="679" spans="1:16" ht="12.75" x14ac:dyDescent="0.2">
      <c r="A679" s="4"/>
      <c r="B679" s="152">
        <v>813002</v>
      </c>
      <c r="C679" s="4" t="s">
        <v>336</v>
      </c>
      <c r="D679" s="66"/>
      <c r="E679" s="44"/>
      <c r="F679" s="44">
        <f t="shared" si="449"/>
        <v>0</v>
      </c>
      <c r="G679" s="228">
        <v>0</v>
      </c>
      <c r="H679" s="232">
        <f t="shared" si="450"/>
        <v>0</v>
      </c>
      <c r="I679" s="228">
        <v>0</v>
      </c>
      <c r="J679" s="232">
        <f t="shared" si="451"/>
        <v>0</v>
      </c>
      <c r="K679" s="228">
        <v>0</v>
      </c>
      <c r="L679" s="232">
        <f t="shared" si="452"/>
        <v>0</v>
      </c>
      <c r="M679" s="228">
        <v>0</v>
      </c>
      <c r="N679" s="232">
        <f t="shared" si="453"/>
        <v>0</v>
      </c>
      <c r="O679" s="45"/>
      <c r="P679" s="48">
        <v>0</v>
      </c>
    </row>
    <row r="680" spans="1:16" ht="12.75" x14ac:dyDescent="0.2">
      <c r="A680" s="4"/>
      <c r="B680" s="152">
        <v>821007</v>
      </c>
      <c r="C680" s="4" t="s">
        <v>277</v>
      </c>
      <c r="D680" s="66">
        <v>0</v>
      </c>
      <c r="E680" s="44">
        <v>0</v>
      </c>
      <c r="F680" s="44">
        <f t="shared" si="449"/>
        <v>0</v>
      </c>
      <c r="G680" s="228">
        <v>0</v>
      </c>
      <c r="H680" s="232">
        <f t="shared" si="450"/>
        <v>0</v>
      </c>
      <c r="I680" s="228">
        <v>0</v>
      </c>
      <c r="J680" s="232">
        <f t="shared" si="451"/>
        <v>0</v>
      </c>
      <c r="K680" s="228">
        <v>0</v>
      </c>
      <c r="L680" s="232">
        <f t="shared" si="452"/>
        <v>0</v>
      </c>
      <c r="M680" s="228">
        <v>0</v>
      </c>
      <c r="N680" s="232">
        <f t="shared" si="453"/>
        <v>0</v>
      </c>
      <c r="O680" s="45"/>
      <c r="P680" s="48">
        <v>0</v>
      </c>
    </row>
    <row r="681" spans="1:16" ht="12.75" x14ac:dyDescent="0.2">
      <c r="A681" s="5"/>
      <c r="B681" s="181"/>
      <c r="C681" s="5" t="s">
        <v>224</v>
      </c>
      <c r="D681" s="109">
        <f t="shared" ref="D681:F681" si="455">SUM(D674:D680)</f>
        <v>1533920</v>
      </c>
      <c r="E681" s="109">
        <f t="shared" si="455"/>
        <v>0</v>
      </c>
      <c r="F681" s="109">
        <f t="shared" si="455"/>
        <v>1533920</v>
      </c>
      <c r="G681" s="234">
        <f>SUM(G674:G680)</f>
        <v>0</v>
      </c>
      <c r="H681" s="235">
        <f t="shared" si="450"/>
        <v>1533920</v>
      </c>
      <c r="I681" s="234">
        <f>SUM(I674:I680)</f>
        <v>0</v>
      </c>
      <c r="J681" s="235">
        <f t="shared" si="451"/>
        <v>1533920</v>
      </c>
      <c r="K681" s="234">
        <f>SUM(K674:K680)</f>
        <v>0</v>
      </c>
      <c r="L681" s="235">
        <f t="shared" si="452"/>
        <v>1533920</v>
      </c>
      <c r="M681" s="234">
        <f>SUM(M674:M680)</f>
        <v>0</v>
      </c>
      <c r="N681" s="235">
        <f t="shared" si="453"/>
        <v>1533920</v>
      </c>
      <c r="O681" s="109">
        <f>SUM(O674:O680)</f>
        <v>1533920</v>
      </c>
      <c r="P681" s="301">
        <f t="shared" si="454"/>
        <v>100</v>
      </c>
    </row>
    <row r="682" spans="1:16" ht="13.5" thickBot="1" x14ac:dyDescent="0.25">
      <c r="A682" s="6"/>
      <c r="B682" s="149"/>
      <c r="C682" s="6"/>
      <c r="D682" s="51"/>
      <c r="E682" s="51"/>
    </row>
    <row r="683" spans="1:16" s="29" customFormat="1" ht="33.75" x14ac:dyDescent="0.2">
      <c r="A683" s="144"/>
      <c r="B683" s="337" t="s">
        <v>225</v>
      </c>
      <c r="C683" s="337"/>
      <c r="D683" s="64" t="s">
        <v>571</v>
      </c>
      <c r="E683" s="137" t="s">
        <v>574</v>
      </c>
      <c r="F683" s="137" t="s">
        <v>575</v>
      </c>
      <c r="G683" s="137" t="s">
        <v>588</v>
      </c>
      <c r="H683" s="137" t="s">
        <v>589</v>
      </c>
      <c r="I683" s="245" t="s">
        <v>597</v>
      </c>
      <c r="J683" s="137" t="s">
        <v>598</v>
      </c>
      <c r="K683" s="137" t="s">
        <v>621</v>
      </c>
      <c r="L683" s="137" t="s">
        <v>620</v>
      </c>
      <c r="M683" s="137" t="s">
        <v>664</v>
      </c>
      <c r="N683" s="137" t="s">
        <v>663</v>
      </c>
      <c r="O683" s="273" t="s">
        <v>674</v>
      </c>
      <c r="P683" s="319" t="s">
        <v>675</v>
      </c>
    </row>
    <row r="684" spans="1:16" ht="12.75" x14ac:dyDescent="0.2">
      <c r="A684" s="3"/>
      <c r="B684" s="151" t="s">
        <v>226</v>
      </c>
      <c r="C684" s="3"/>
      <c r="D684" s="130">
        <f>D574</f>
        <v>12552251</v>
      </c>
      <c r="E684" s="132">
        <f>E574</f>
        <v>890009</v>
      </c>
      <c r="F684" s="132">
        <f>D684+E684</f>
        <v>13442260</v>
      </c>
      <c r="G684" s="43">
        <f>G574</f>
        <v>487503</v>
      </c>
      <c r="H684" s="43">
        <f>F684+G684</f>
        <v>13929763</v>
      </c>
      <c r="I684" s="232">
        <f>I574</f>
        <v>390609</v>
      </c>
      <c r="J684" s="43">
        <f>H684+I684</f>
        <v>14320372</v>
      </c>
      <c r="K684" s="44">
        <f>K574</f>
        <v>289882</v>
      </c>
      <c r="L684" s="43">
        <f>J684+K684</f>
        <v>14610254</v>
      </c>
      <c r="M684" s="44">
        <f>M574</f>
        <v>563518</v>
      </c>
      <c r="N684" s="44">
        <f>N574</f>
        <v>15173772</v>
      </c>
      <c r="O684" s="43">
        <f>O574</f>
        <v>14846504</v>
      </c>
      <c r="P684" s="48">
        <f>O684/N684*100</f>
        <v>97.843199436501351</v>
      </c>
    </row>
    <row r="685" spans="1:16" ht="12.75" x14ac:dyDescent="0.2">
      <c r="A685" s="3"/>
      <c r="B685" s="151" t="s">
        <v>227</v>
      </c>
      <c r="C685" s="3"/>
      <c r="D685" s="130">
        <f>D670</f>
        <v>3815845</v>
      </c>
      <c r="E685" s="115">
        <f t="shared" ref="E685" si="456">E670</f>
        <v>874617</v>
      </c>
      <c r="F685" s="132">
        <f t="shared" ref="F685:F686" si="457">D685+E685</f>
        <v>4690462</v>
      </c>
      <c r="G685" s="43">
        <f>G670</f>
        <v>0</v>
      </c>
      <c r="H685" s="43">
        <f t="shared" ref="H685:H687" si="458">F685+G685</f>
        <v>4690462</v>
      </c>
      <c r="I685" s="43">
        <f>I670</f>
        <v>979000</v>
      </c>
      <c r="J685" s="43">
        <f t="shared" ref="J685:J687" si="459">H685+I685</f>
        <v>5669462</v>
      </c>
      <c r="K685" s="44">
        <f>K670</f>
        <v>-571160</v>
      </c>
      <c r="L685" s="43">
        <f t="shared" ref="L685:L687" si="460">J685+K685</f>
        <v>5098302</v>
      </c>
      <c r="M685" s="44">
        <f>M670</f>
        <v>47048</v>
      </c>
      <c r="N685" s="44">
        <f>L685+M685</f>
        <v>5145350</v>
      </c>
      <c r="O685" s="43">
        <f>O670</f>
        <v>4681105</v>
      </c>
      <c r="P685" s="48">
        <f t="shared" ref="P685:P687" si="461">O685/N685*100</f>
        <v>90.977387349742969</v>
      </c>
    </row>
    <row r="686" spans="1:16" ht="12.75" x14ac:dyDescent="0.2">
      <c r="A686" s="3"/>
      <c r="B686" s="151" t="s">
        <v>224</v>
      </c>
      <c r="C686" s="3"/>
      <c r="D686" s="77">
        <f t="shared" ref="D686:E686" si="462">D681</f>
        <v>1533920</v>
      </c>
      <c r="E686" s="79">
        <f t="shared" si="462"/>
        <v>0</v>
      </c>
      <c r="F686" s="132">
        <f t="shared" si="457"/>
        <v>1533920</v>
      </c>
      <c r="G686" s="244">
        <f>G681</f>
        <v>0</v>
      </c>
      <c r="H686" s="43">
        <f t="shared" si="458"/>
        <v>1533920</v>
      </c>
      <c r="I686" s="244">
        <f>I681</f>
        <v>0</v>
      </c>
      <c r="J686" s="43">
        <f t="shared" si="459"/>
        <v>1533920</v>
      </c>
      <c r="K686" s="44">
        <v>0</v>
      </c>
      <c r="L686" s="43">
        <f t="shared" si="460"/>
        <v>1533920</v>
      </c>
      <c r="M686" s="228">
        <f>M681</f>
        <v>0</v>
      </c>
      <c r="N686" s="44">
        <f>L686+M686</f>
        <v>1533920</v>
      </c>
      <c r="O686" s="43">
        <f>O681</f>
        <v>1533920</v>
      </c>
      <c r="P686" s="48">
        <f t="shared" si="461"/>
        <v>100</v>
      </c>
    </row>
    <row r="687" spans="1:16" ht="12.75" x14ac:dyDescent="0.2">
      <c r="A687" s="18"/>
      <c r="B687" s="162" t="s">
        <v>228</v>
      </c>
      <c r="C687" s="18"/>
      <c r="D687" s="116">
        <f t="shared" ref="D687:F687" si="463">SUM(D684:D686)</f>
        <v>17902016</v>
      </c>
      <c r="E687" s="116">
        <f t="shared" si="463"/>
        <v>1764626</v>
      </c>
      <c r="F687" s="116">
        <f t="shared" si="463"/>
        <v>19666642</v>
      </c>
      <c r="G687" s="46">
        <f>SUM(G684:G686)</f>
        <v>487503</v>
      </c>
      <c r="H687" s="46">
        <f t="shared" si="458"/>
        <v>20154145</v>
      </c>
      <c r="I687" s="233">
        <f>SUM(I684:I686)</f>
        <v>1369609</v>
      </c>
      <c r="J687" s="46">
        <f t="shared" si="459"/>
        <v>21523754</v>
      </c>
      <c r="K687" s="49">
        <f>SUM(K684:K686)</f>
        <v>-281278</v>
      </c>
      <c r="L687" s="46">
        <f t="shared" si="460"/>
        <v>21242476</v>
      </c>
      <c r="M687" s="46">
        <f>SUM(M684:M686)</f>
        <v>610566</v>
      </c>
      <c r="N687" s="46">
        <f>SUM(N684:N686)</f>
        <v>21853042</v>
      </c>
      <c r="O687" s="46">
        <f>SUM(O684:O686)</f>
        <v>21061529</v>
      </c>
      <c r="P687" s="311">
        <f t="shared" si="461"/>
        <v>96.378019133446045</v>
      </c>
    </row>
    <row r="688" spans="1:16" ht="13.5" thickBot="1" x14ac:dyDescent="0.25">
      <c r="A688" s="51"/>
      <c r="B688" s="169"/>
      <c r="C688" s="51"/>
      <c r="D688" s="51"/>
      <c r="E688" s="51"/>
    </row>
    <row r="689" spans="1:16" s="29" customFormat="1" ht="33.75" x14ac:dyDescent="0.2">
      <c r="A689" s="144"/>
      <c r="B689" s="182" t="s">
        <v>225</v>
      </c>
      <c r="C689" s="144"/>
      <c r="D689" s="64" t="s">
        <v>571</v>
      </c>
      <c r="E689" s="137" t="s">
        <v>574</v>
      </c>
      <c r="F689" s="137" t="s">
        <v>575</v>
      </c>
      <c r="G689" s="137" t="s">
        <v>588</v>
      </c>
      <c r="H689" s="137" t="s">
        <v>589</v>
      </c>
      <c r="I689" s="245" t="s">
        <v>597</v>
      </c>
      <c r="J689" s="137" t="s">
        <v>598</v>
      </c>
      <c r="K689" s="137" t="s">
        <v>621</v>
      </c>
      <c r="L689" s="137" t="s">
        <v>620</v>
      </c>
      <c r="M689" s="137" t="s">
        <v>664</v>
      </c>
      <c r="N689" s="137" t="s">
        <v>663</v>
      </c>
      <c r="O689" s="273" t="s">
        <v>674</v>
      </c>
      <c r="P689" s="319" t="s">
        <v>675</v>
      </c>
    </row>
    <row r="690" spans="1:16" ht="12.75" x14ac:dyDescent="0.2">
      <c r="A690" s="28"/>
      <c r="B690" s="171" t="s">
        <v>0</v>
      </c>
      <c r="C690" s="28"/>
      <c r="D690" s="131">
        <f>príjmy!D148</f>
        <v>12076006</v>
      </c>
      <c r="E690" s="117">
        <f>príjmy!E148</f>
        <v>712542</v>
      </c>
      <c r="F690" s="117">
        <f>D690+E690</f>
        <v>12788548</v>
      </c>
      <c r="G690" s="44">
        <f>príjmy!G92</f>
        <v>485805</v>
      </c>
      <c r="H690" s="43">
        <f>F690+G690</f>
        <v>13274353</v>
      </c>
      <c r="I690" s="44">
        <f>príjmy!I92</f>
        <v>142500</v>
      </c>
      <c r="J690" s="232">
        <f>H690+I690</f>
        <v>13416853</v>
      </c>
      <c r="K690" s="44">
        <f>príjmy!K148</f>
        <v>982717</v>
      </c>
      <c r="L690" s="232">
        <f>J690+K690</f>
        <v>14399570</v>
      </c>
      <c r="M690" s="44">
        <f>príjmy!M148</f>
        <v>1011043</v>
      </c>
      <c r="N690" s="232">
        <f>L690+M690</f>
        <v>15410613</v>
      </c>
      <c r="O690" s="44">
        <f>príjmy!O148</f>
        <v>15397032</v>
      </c>
      <c r="P690" s="313">
        <f>O690/N690*100</f>
        <v>99.911872421947137</v>
      </c>
    </row>
    <row r="691" spans="1:16" ht="12.75" x14ac:dyDescent="0.2">
      <c r="A691" s="28"/>
      <c r="B691" s="171" t="s">
        <v>27</v>
      </c>
      <c r="C691" s="28"/>
      <c r="D691" s="131">
        <f>príjmy!D119</f>
        <v>5294958</v>
      </c>
      <c r="E691" s="117">
        <f>príjmy!E119</f>
        <v>-500000</v>
      </c>
      <c r="F691" s="117">
        <f t="shared" ref="F691:F694" si="464">D691+E691</f>
        <v>4794958</v>
      </c>
      <c r="G691" s="44">
        <f>príjmy!G119</f>
        <v>0</v>
      </c>
      <c r="H691" s="43">
        <f t="shared" ref="H691:H695" si="465">F691+G691</f>
        <v>4794958</v>
      </c>
      <c r="I691" s="44">
        <f>príjmy!I119</f>
        <v>64879</v>
      </c>
      <c r="J691" s="232">
        <f t="shared" ref="J691:J695" si="466">H691+I691</f>
        <v>4859837</v>
      </c>
      <c r="K691" s="44">
        <f>príjmy!K119</f>
        <v>-1210521</v>
      </c>
      <c r="L691" s="232">
        <f t="shared" ref="L691:L696" si="467">J691+K691</f>
        <v>3649316</v>
      </c>
      <c r="M691" s="228">
        <f>príjmy!M149</f>
        <v>0</v>
      </c>
      <c r="N691" s="232">
        <f>L691+M691</f>
        <v>3649316</v>
      </c>
      <c r="O691" s="44">
        <f>príjmy!O119</f>
        <v>3859631</v>
      </c>
      <c r="P691" s="313">
        <f t="shared" ref="P691:P696" si="468">O691/N691*100</f>
        <v>105.76313479019082</v>
      </c>
    </row>
    <row r="692" spans="1:16" ht="12.75" x14ac:dyDescent="0.2">
      <c r="A692" s="28"/>
      <c r="B692" s="171" t="s">
        <v>39</v>
      </c>
      <c r="C692" s="28"/>
      <c r="D692" s="66">
        <f>príjmy!D123</f>
        <v>400000</v>
      </c>
      <c r="E692" s="44">
        <f>príjmy!E123</f>
        <v>1028892</v>
      </c>
      <c r="F692" s="117">
        <f t="shared" si="464"/>
        <v>1428892</v>
      </c>
      <c r="G692" s="44">
        <f>príjmy!G123</f>
        <v>0</v>
      </c>
      <c r="H692" s="43">
        <f t="shared" si="465"/>
        <v>1428892</v>
      </c>
      <c r="I692" s="44">
        <f>príjmy!I123</f>
        <v>1166996</v>
      </c>
      <c r="J692" s="232">
        <f t="shared" si="466"/>
        <v>2595888</v>
      </c>
      <c r="K692" s="44">
        <f>príjmy!K123</f>
        <v>35000</v>
      </c>
      <c r="L692" s="232">
        <f t="shared" si="467"/>
        <v>2630888</v>
      </c>
      <c r="M692" s="228">
        <f>príjmy!M151</f>
        <v>0</v>
      </c>
      <c r="N692" s="232">
        <f>L692+M692</f>
        <v>2630888</v>
      </c>
      <c r="O692" s="44">
        <f>príjmy!O123</f>
        <v>2728139</v>
      </c>
      <c r="P692" s="313">
        <f t="shared" si="468"/>
        <v>103.69650855528627</v>
      </c>
    </row>
    <row r="693" spans="1:16" ht="12.75" x14ac:dyDescent="0.2">
      <c r="A693" s="28"/>
      <c r="B693" s="171" t="s">
        <v>40</v>
      </c>
      <c r="C693" s="28"/>
      <c r="D693" s="66">
        <f>príjmy!D152</f>
        <v>688259</v>
      </c>
      <c r="E693" s="44">
        <f>príjmy!E152</f>
        <v>0</v>
      </c>
      <c r="F693" s="117">
        <f t="shared" si="464"/>
        <v>688259</v>
      </c>
      <c r="G693" s="44">
        <v>0</v>
      </c>
      <c r="H693" s="43">
        <f t="shared" si="465"/>
        <v>688259</v>
      </c>
      <c r="I693" s="44">
        <v>0</v>
      </c>
      <c r="J693" s="232">
        <f t="shared" si="466"/>
        <v>688259</v>
      </c>
      <c r="K693" s="44">
        <v>0</v>
      </c>
      <c r="L693" s="232">
        <f t="shared" si="467"/>
        <v>688259</v>
      </c>
      <c r="M693" s="228">
        <f>príjmy!M152</f>
        <v>0</v>
      </c>
      <c r="N693" s="232">
        <f>L693+M693</f>
        <v>688259</v>
      </c>
      <c r="O693" s="44">
        <v>798143</v>
      </c>
      <c r="P693" s="313">
        <f t="shared" si="468"/>
        <v>115.96550135922669</v>
      </c>
    </row>
    <row r="694" spans="1:16" ht="12.75" x14ac:dyDescent="0.2">
      <c r="A694" s="28"/>
      <c r="B694" s="171" t="s">
        <v>320</v>
      </c>
      <c r="C694" s="28"/>
      <c r="D694" s="67"/>
      <c r="E694" s="45"/>
      <c r="F694" s="117">
        <f t="shared" si="464"/>
        <v>0</v>
      </c>
      <c r="G694" s="44">
        <v>0</v>
      </c>
      <c r="H694" s="43">
        <f t="shared" si="465"/>
        <v>0</v>
      </c>
      <c r="I694" s="44"/>
      <c r="J694" s="232">
        <f t="shared" si="466"/>
        <v>0</v>
      </c>
      <c r="K694" s="48"/>
      <c r="L694" s="232">
        <f t="shared" si="467"/>
        <v>0</v>
      </c>
      <c r="M694" s="226"/>
      <c r="N694" s="226"/>
      <c r="O694" s="44"/>
      <c r="P694" s="313">
        <v>0</v>
      </c>
    </row>
    <row r="695" spans="1:16" ht="12.75" x14ac:dyDescent="0.2">
      <c r="A695" s="5"/>
      <c r="B695" s="181" t="s">
        <v>41</v>
      </c>
      <c r="C695" s="5"/>
      <c r="D695" s="109">
        <f t="shared" ref="D695:F695" si="469">SUM(D690:D694)</f>
        <v>18459223</v>
      </c>
      <c r="E695" s="109">
        <f>SUM(E690:E694)</f>
        <v>1241434</v>
      </c>
      <c r="F695" s="109">
        <f t="shared" si="469"/>
        <v>19700657</v>
      </c>
      <c r="G695" s="52">
        <f>SUM(G690:G694)</f>
        <v>485805</v>
      </c>
      <c r="H695" s="109">
        <f t="shared" si="465"/>
        <v>20186462</v>
      </c>
      <c r="I695" s="52">
        <f>SUM(I690:I694)</f>
        <v>1374375</v>
      </c>
      <c r="J695" s="235">
        <f t="shared" si="466"/>
        <v>21560837</v>
      </c>
      <c r="K695" s="235">
        <f>SUM(K690:K694)</f>
        <v>-192804</v>
      </c>
      <c r="L695" s="235">
        <f t="shared" si="467"/>
        <v>21368033</v>
      </c>
      <c r="M695" s="109">
        <f>SUM(M690:M694)</f>
        <v>1011043</v>
      </c>
      <c r="N695" s="235">
        <f>SUM(N690:N694)</f>
        <v>22379076</v>
      </c>
      <c r="O695" s="109">
        <f>SUM(O690:O694)</f>
        <v>22782945</v>
      </c>
      <c r="P695" s="312">
        <f t="shared" si="468"/>
        <v>101.80467236448905</v>
      </c>
    </row>
    <row r="696" spans="1:16" ht="12.75" x14ac:dyDescent="0.2">
      <c r="A696" s="5"/>
      <c r="B696" s="181" t="s">
        <v>229</v>
      </c>
      <c r="C696" s="5"/>
      <c r="D696" s="109">
        <f t="shared" ref="D696" si="470">D695-D687</f>
        <v>557207</v>
      </c>
      <c r="E696" s="109">
        <f t="shared" ref="E696:J696" si="471">E695-E687</f>
        <v>-523192</v>
      </c>
      <c r="F696" s="109">
        <f t="shared" si="471"/>
        <v>34015</v>
      </c>
      <c r="G696" s="109">
        <f t="shared" si="471"/>
        <v>-1698</v>
      </c>
      <c r="H696" s="109">
        <f t="shared" si="471"/>
        <v>32317</v>
      </c>
      <c r="I696" s="52">
        <f t="shared" si="471"/>
        <v>4766</v>
      </c>
      <c r="J696" s="235">
        <f t="shared" si="471"/>
        <v>37083</v>
      </c>
      <c r="K696" s="235">
        <f>K695-K687</f>
        <v>88474</v>
      </c>
      <c r="L696" s="235">
        <f t="shared" si="467"/>
        <v>125557</v>
      </c>
      <c r="M696" s="235">
        <f>M695-M687</f>
        <v>400477</v>
      </c>
      <c r="N696" s="235">
        <f>N695-N687</f>
        <v>526034</v>
      </c>
      <c r="O696" s="109">
        <f>O695-O687</f>
        <v>1721416</v>
      </c>
      <c r="P696" s="312">
        <f t="shared" si="468"/>
        <v>327.24424656961332</v>
      </c>
    </row>
    <row r="697" spans="1:16" ht="13.5" thickBot="1" x14ac:dyDescent="0.25">
      <c r="A697" s="51"/>
      <c r="B697" s="169"/>
      <c r="C697" s="51"/>
      <c r="D697" s="51"/>
      <c r="E697" s="51"/>
      <c r="J697" s="253"/>
    </row>
    <row r="698" spans="1:16" s="29" customFormat="1" ht="33.75" x14ac:dyDescent="0.2">
      <c r="A698" s="144"/>
      <c r="B698" s="182" t="s">
        <v>501</v>
      </c>
      <c r="C698" s="144"/>
      <c r="D698" s="64" t="s">
        <v>571</v>
      </c>
      <c r="E698" s="137" t="s">
        <v>574</v>
      </c>
      <c r="F698" s="137" t="s">
        <v>575</v>
      </c>
      <c r="G698" s="137" t="s">
        <v>588</v>
      </c>
      <c r="H698" s="137" t="s">
        <v>589</v>
      </c>
      <c r="I698" s="245" t="s">
        <v>597</v>
      </c>
      <c r="J698" s="137" t="s">
        <v>598</v>
      </c>
      <c r="K698" s="137" t="s">
        <v>621</v>
      </c>
      <c r="L698" s="137" t="s">
        <v>620</v>
      </c>
      <c r="M698" s="137" t="s">
        <v>664</v>
      </c>
      <c r="N698" s="137" t="s">
        <v>663</v>
      </c>
      <c r="O698" s="273" t="s">
        <v>674</v>
      </c>
      <c r="P698" s="319" t="s">
        <v>675</v>
      </c>
    </row>
    <row r="699" spans="1:16" ht="12.75" x14ac:dyDescent="0.2">
      <c r="A699" s="4"/>
      <c r="B699" s="152" t="s">
        <v>230</v>
      </c>
      <c r="C699" s="4"/>
      <c r="D699" s="80">
        <f>príjmy!D148</f>
        <v>12076006</v>
      </c>
      <c r="E699" s="84">
        <f>príjmy!E148</f>
        <v>712542</v>
      </c>
      <c r="F699" s="84">
        <f>príjmy!F148</f>
        <v>12788548</v>
      </c>
      <c r="G699" s="44">
        <f>príjmy!G148</f>
        <v>485805</v>
      </c>
      <c r="H699" s="43">
        <f>F699+G699</f>
        <v>13274353</v>
      </c>
      <c r="I699" s="44">
        <f>príjmy!I92</f>
        <v>142500</v>
      </c>
      <c r="J699" s="43">
        <f>H699+I699</f>
        <v>13416853</v>
      </c>
      <c r="K699" s="44">
        <f>príjmy!K92</f>
        <v>982717</v>
      </c>
      <c r="L699" s="43">
        <f>J699+K699</f>
        <v>14399570</v>
      </c>
      <c r="M699" s="44">
        <f>príjmy!M148</f>
        <v>1011043</v>
      </c>
      <c r="N699" s="44">
        <f>L699+M699</f>
        <v>15410613</v>
      </c>
      <c r="O699" s="44">
        <f>príjmy!O92</f>
        <v>15397032</v>
      </c>
      <c r="P699" s="313">
        <f>O699/N699*100</f>
        <v>99.911872421947137</v>
      </c>
    </row>
    <row r="700" spans="1:16" ht="12.75" x14ac:dyDescent="0.2">
      <c r="A700" s="4"/>
      <c r="B700" s="152" t="s">
        <v>231</v>
      </c>
      <c r="C700" s="4"/>
      <c r="D700" s="80">
        <f>príjmy!D152</f>
        <v>688259</v>
      </c>
      <c r="E700" s="84">
        <f>príjmy!E152</f>
        <v>0</v>
      </c>
      <c r="F700" s="84">
        <f>príjmy!F152</f>
        <v>688259</v>
      </c>
      <c r="G700" s="44">
        <f>príjmy!G149</f>
        <v>0</v>
      </c>
      <c r="H700" s="43">
        <f t="shared" ref="H700:H701" si="472">F700+G700</f>
        <v>688259</v>
      </c>
      <c r="I700" s="48">
        <v>0</v>
      </c>
      <c r="J700" s="43">
        <f>H700+I700</f>
        <v>688259</v>
      </c>
      <c r="K700" s="44">
        <v>0</v>
      </c>
      <c r="L700" s="43">
        <f t="shared" ref="L700:L703" si="473">J700+K700</f>
        <v>688259</v>
      </c>
      <c r="M700" s="48">
        <v>0</v>
      </c>
      <c r="N700" s="44">
        <f>L700+M700</f>
        <v>688259</v>
      </c>
      <c r="O700" s="44">
        <f>príjmy!O152</f>
        <v>798143</v>
      </c>
      <c r="P700" s="313">
        <f t="shared" ref="P700:P703" si="474">O700/N700*100</f>
        <v>115.96550135922669</v>
      </c>
    </row>
    <row r="701" spans="1:16" ht="12.75" x14ac:dyDescent="0.2">
      <c r="A701" s="3"/>
      <c r="B701" s="151" t="s">
        <v>232</v>
      </c>
      <c r="C701" s="3"/>
      <c r="D701" s="77">
        <f t="shared" ref="D701" si="475">SUM(D699:D700)</f>
        <v>12764265</v>
      </c>
      <c r="E701" s="78">
        <f t="shared" ref="E701:G701" si="476">SUM(E699:E700)</f>
        <v>712542</v>
      </c>
      <c r="F701" s="78">
        <f t="shared" si="476"/>
        <v>13476807</v>
      </c>
      <c r="G701" s="78">
        <f t="shared" si="476"/>
        <v>485805</v>
      </c>
      <c r="H701" s="46">
        <f t="shared" si="472"/>
        <v>13962612</v>
      </c>
      <c r="I701" s="46">
        <f>SUM(I699:I700)</f>
        <v>142500</v>
      </c>
      <c r="J701" s="46">
        <f>H701+I701</f>
        <v>14105112</v>
      </c>
      <c r="K701" s="49">
        <f>SUM(K699:K700)</f>
        <v>982717</v>
      </c>
      <c r="L701" s="46">
        <f t="shared" si="473"/>
        <v>15087829</v>
      </c>
      <c r="M701" s="46">
        <f>SUM(M699:M700)</f>
        <v>1011043</v>
      </c>
      <c r="N701" s="49">
        <f>SUM(N699:N700)</f>
        <v>16098872</v>
      </c>
      <c r="O701" s="49">
        <f>SUM(O699:O700)</f>
        <v>16195175</v>
      </c>
      <c r="P701" s="313">
        <f t="shared" si="474"/>
        <v>100.59819719046155</v>
      </c>
    </row>
    <row r="702" spans="1:16" ht="12.75" x14ac:dyDescent="0.2">
      <c r="A702" s="4"/>
      <c r="B702" s="152" t="s">
        <v>233</v>
      </c>
      <c r="C702" s="4"/>
      <c r="D702" s="131">
        <f>D574</f>
        <v>12552251</v>
      </c>
      <c r="E702" s="117">
        <f>E574</f>
        <v>890009</v>
      </c>
      <c r="F702" s="117">
        <f>D702+E702</f>
        <v>13442260</v>
      </c>
      <c r="G702" s="44">
        <f>G574</f>
        <v>487503</v>
      </c>
      <c r="H702" s="43">
        <f>H574</f>
        <v>13929763</v>
      </c>
      <c r="I702" s="44">
        <f>I574</f>
        <v>390609</v>
      </c>
      <c r="J702" s="43">
        <f>J574</f>
        <v>14320372</v>
      </c>
      <c r="K702" s="43">
        <f>K574</f>
        <v>289882</v>
      </c>
      <c r="L702" s="43">
        <f t="shared" si="473"/>
        <v>14610254</v>
      </c>
      <c r="M702" s="43">
        <f>M574</f>
        <v>563518</v>
      </c>
      <c r="N702" s="43">
        <f>SUM(L702:M702)</f>
        <v>15173772</v>
      </c>
      <c r="O702" s="44">
        <f>O574</f>
        <v>14846504</v>
      </c>
      <c r="P702" s="313">
        <f t="shared" si="474"/>
        <v>97.843199436501351</v>
      </c>
    </row>
    <row r="703" spans="1:16" ht="12.75" x14ac:dyDescent="0.2">
      <c r="A703" s="3"/>
      <c r="B703" s="258" t="s">
        <v>234</v>
      </c>
      <c r="C703" s="259"/>
      <c r="D703" s="260">
        <f t="shared" ref="D703" si="477">D701-D702</f>
        <v>212014</v>
      </c>
      <c r="E703" s="260">
        <f t="shared" ref="E703:F703" si="478">E701-E702</f>
        <v>-177467</v>
      </c>
      <c r="F703" s="260">
        <f t="shared" si="478"/>
        <v>34547</v>
      </c>
      <c r="G703" s="261">
        <f>G701-G702</f>
        <v>-1698</v>
      </c>
      <c r="H703" s="261">
        <f>H701-H702</f>
        <v>32849</v>
      </c>
      <c r="I703" s="271">
        <f>I701-I702</f>
        <v>-248109</v>
      </c>
      <c r="J703" s="261">
        <f>J701-J702</f>
        <v>-215260</v>
      </c>
      <c r="K703" s="109">
        <f>K701-K702</f>
        <v>692835</v>
      </c>
      <c r="L703" s="109">
        <f t="shared" si="473"/>
        <v>477575</v>
      </c>
      <c r="M703" s="109">
        <f>M701-M702</f>
        <v>447525</v>
      </c>
      <c r="N703" s="109">
        <f>N701-N702</f>
        <v>925100</v>
      </c>
      <c r="O703" s="109">
        <f>O701-O702</f>
        <v>1348671</v>
      </c>
      <c r="P703" s="312">
        <f t="shared" si="474"/>
        <v>145.78650956653334</v>
      </c>
    </row>
    <row r="704" spans="1:16" ht="13.5" thickBot="1" x14ac:dyDescent="0.25">
      <c r="A704" s="6"/>
      <c r="B704" s="149"/>
      <c r="C704" s="6"/>
      <c r="D704" s="51"/>
      <c r="E704" s="51"/>
      <c r="K704" s="51"/>
    </row>
    <row r="705" spans="1:16" s="29" customFormat="1" ht="33.75" x14ac:dyDescent="0.2">
      <c r="A705" s="144"/>
      <c r="B705" s="182" t="s">
        <v>502</v>
      </c>
      <c r="C705" s="144"/>
      <c r="D705" s="64" t="s">
        <v>571</v>
      </c>
      <c r="E705" s="137" t="s">
        <v>574</v>
      </c>
      <c r="F705" s="137" t="s">
        <v>575</v>
      </c>
      <c r="G705" s="137" t="s">
        <v>588</v>
      </c>
      <c r="H705" s="137" t="s">
        <v>589</v>
      </c>
      <c r="I705" s="245" t="s">
        <v>597</v>
      </c>
      <c r="J705" s="137" t="s">
        <v>598</v>
      </c>
      <c r="K705" s="137" t="s">
        <v>621</v>
      </c>
      <c r="L705" s="137" t="s">
        <v>620</v>
      </c>
      <c r="M705" s="137" t="s">
        <v>664</v>
      </c>
      <c r="N705" s="137" t="s">
        <v>663</v>
      </c>
      <c r="O705" s="273" t="s">
        <v>674</v>
      </c>
      <c r="P705" s="319" t="s">
        <v>675</v>
      </c>
    </row>
    <row r="706" spans="1:16" ht="12.75" x14ac:dyDescent="0.2">
      <c r="A706" s="4"/>
      <c r="B706" s="152" t="s">
        <v>235</v>
      </c>
      <c r="C706" s="4"/>
      <c r="D706" s="80">
        <f>príjmy!D149</f>
        <v>5294958</v>
      </c>
      <c r="E706" s="84">
        <f>príjmy!E149</f>
        <v>-500000</v>
      </c>
      <c r="F706" s="84">
        <f>príjmy!F149</f>
        <v>4794958</v>
      </c>
      <c r="G706" s="44">
        <f>príjmy!G96</f>
        <v>0</v>
      </c>
      <c r="H706" s="44">
        <f>F706+G706</f>
        <v>4794958</v>
      </c>
      <c r="I706" s="44">
        <f>príjmy!I119</f>
        <v>64879</v>
      </c>
      <c r="J706" s="232">
        <f>H706+I706</f>
        <v>4859837</v>
      </c>
      <c r="K706" s="44">
        <f>príjmy!K119</f>
        <v>-1210521</v>
      </c>
      <c r="L706" s="232">
        <f>J706+K706</f>
        <v>3649316</v>
      </c>
      <c r="M706" s="226">
        <f>príjmy!M119</f>
        <v>0</v>
      </c>
      <c r="N706" s="232">
        <f>L706+M706</f>
        <v>3649316</v>
      </c>
      <c r="O706" s="44">
        <f>príjmy!O119</f>
        <v>3859631</v>
      </c>
      <c r="P706" s="313">
        <f>O706/N706*100</f>
        <v>105.76313479019082</v>
      </c>
    </row>
    <row r="707" spans="1:16" ht="12.75" x14ac:dyDescent="0.2">
      <c r="A707" s="4"/>
      <c r="B707" s="152" t="s">
        <v>236</v>
      </c>
      <c r="C707" s="4"/>
      <c r="D707" s="80">
        <f t="shared" ref="D707:F707" si="479">D685</f>
        <v>3815845</v>
      </c>
      <c r="E707" s="84">
        <f t="shared" si="479"/>
        <v>874617</v>
      </c>
      <c r="F707" s="84">
        <f t="shared" si="479"/>
        <v>4690462</v>
      </c>
      <c r="G707" s="262">
        <f>G670</f>
        <v>0</v>
      </c>
      <c r="H707" s="262">
        <f>F707+G707</f>
        <v>4690462</v>
      </c>
      <c r="I707" s="43">
        <f>I670</f>
        <v>979000</v>
      </c>
      <c r="J707" s="232">
        <f>J670</f>
        <v>5669462</v>
      </c>
      <c r="K707" s="232">
        <f>K670</f>
        <v>-571160</v>
      </c>
      <c r="L707" s="232">
        <f t="shared" ref="L707:L708" si="480">J707+K707</f>
        <v>5098302</v>
      </c>
      <c r="M707" s="298">
        <f>M670</f>
        <v>47048</v>
      </c>
      <c r="N707" s="232">
        <f t="shared" ref="N707:N708" si="481">L707+M707</f>
        <v>5145350</v>
      </c>
      <c r="O707" s="44">
        <f>O670</f>
        <v>4681105</v>
      </c>
      <c r="P707" s="313">
        <f t="shared" ref="P707:P708" si="482">O707/N707*100</f>
        <v>90.977387349742969</v>
      </c>
    </row>
    <row r="708" spans="1:16" ht="12.75" x14ac:dyDescent="0.2">
      <c r="A708" s="3"/>
      <c r="B708" s="258" t="s">
        <v>570</v>
      </c>
      <c r="C708" s="259"/>
      <c r="D708" s="260">
        <f t="shared" ref="D708:F708" si="483">D706-D707</f>
        <v>1479113</v>
      </c>
      <c r="E708" s="260">
        <f t="shared" si="483"/>
        <v>-1374617</v>
      </c>
      <c r="F708" s="260">
        <f t="shared" si="483"/>
        <v>104496</v>
      </c>
      <c r="G708" s="263">
        <f>G706-G707</f>
        <v>0</v>
      </c>
      <c r="H708" s="290">
        <f>H706-H707</f>
        <v>104496</v>
      </c>
      <c r="I708" s="271">
        <f>I706-I707</f>
        <v>-914121</v>
      </c>
      <c r="J708" s="271">
        <f>J706-J707</f>
        <v>-809625</v>
      </c>
      <c r="K708" s="235">
        <f>K706-K707</f>
        <v>-639361</v>
      </c>
      <c r="L708" s="235">
        <f t="shared" si="480"/>
        <v>-1448986</v>
      </c>
      <c r="M708" s="235">
        <f>M706-M707</f>
        <v>-47048</v>
      </c>
      <c r="N708" s="235">
        <f t="shared" si="481"/>
        <v>-1496034</v>
      </c>
      <c r="O708" s="52">
        <f>O706-O707</f>
        <v>-821474</v>
      </c>
      <c r="P708" s="312">
        <f t="shared" si="482"/>
        <v>54.910115679189111</v>
      </c>
    </row>
    <row r="709" spans="1:16" ht="13.5" thickBot="1" x14ac:dyDescent="0.25">
      <c r="A709" s="51"/>
      <c r="B709" s="169"/>
      <c r="C709" s="51"/>
      <c r="D709" s="51"/>
      <c r="E709" s="51"/>
    </row>
    <row r="710" spans="1:16" s="29" customFormat="1" ht="33.75" x14ac:dyDescent="0.2">
      <c r="A710" s="144"/>
      <c r="B710" s="182" t="s">
        <v>503</v>
      </c>
      <c r="C710" s="144"/>
      <c r="D710" s="64" t="s">
        <v>571</v>
      </c>
      <c r="E710" s="137" t="s">
        <v>574</v>
      </c>
      <c r="F710" s="137" t="s">
        <v>575</v>
      </c>
      <c r="G710" s="137" t="s">
        <v>588</v>
      </c>
      <c r="H710" s="137" t="s">
        <v>589</v>
      </c>
      <c r="I710" s="245" t="s">
        <v>597</v>
      </c>
      <c r="J710" s="137" t="s">
        <v>598</v>
      </c>
      <c r="K710" s="137" t="s">
        <v>621</v>
      </c>
      <c r="L710" s="137" t="s">
        <v>620</v>
      </c>
      <c r="M710" s="137" t="s">
        <v>664</v>
      </c>
      <c r="N710" s="137" t="s">
        <v>663</v>
      </c>
      <c r="O710" s="273" t="s">
        <v>674</v>
      </c>
      <c r="P710" s="319" t="s">
        <v>675</v>
      </c>
    </row>
    <row r="711" spans="1:16" ht="12.75" x14ac:dyDescent="0.2">
      <c r="A711" s="45"/>
      <c r="B711" s="183" t="s">
        <v>509</v>
      </c>
      <c r="C711" s="45"/>
      <c r="D711" s="80">
        <f>príjmy!D150</f>
        <v>400000</v>
      </c>
      <c r="E711" s="84">
        <f>príjmy!E150</f>
        <v>1028892</v>
      </c>
      <c r="F711" s="84">
        <f>príjmy!F150</f>
        <v>1428892</v>
      </c>
      <c r="G711" s="228">
        <f>príjmy!G123</f>
        <v>0</v>
      </c>
      <c r="H711" s="232">
        <f>F711+G711</f>
        <v>1428892</v>
      </c>
      <c r="I711" s="48">
        <f>príjmy!I123</f>
        <v>1166996</v>
      </c>
      <c r="J711" s="44">
        <f>príjmy!J123</f>
        <v>2595888</v>
      </c>
      <c r="K711" s="48">
        <f>príjmy!K123</f>
        <v>35000</v>
      </c>
      <c r="L711" s="43">
        <f>J711+K711</f>
        <v>2630888</v>
      </c>
      <c r="M711" s="226">
        <v>0</v>
      </c>
      <c r="N711" s="43">
        <f>L711+M711</f>
        <v>2630888</v>
      </c>
      <c r="O711" s="44">
        <f>príjmy!O123</f>
        <v>2728139</v>
      </c>
      <c r="P711" s="313">
        <f>O711/N711*100</f>
        <v>103.69650855528627</v>
      </c>
    </row>
    <row r="712" spans="1:16" ht="12.75" x14ac:dyDescent="0.2">
      <c r="A712" s="45"/>
      <c r="B712" s="183" t="s">
        <v>237</v>
      </c>
      <c r="C712" s="45"/>
      <c r="D712" s="129">
        <f t="shared" ref="D712:F712" si="484">D681</f>
        <v>1533920</v>
      </c>
      <c r="E712" s="111">
        <f t="shared" si="484"/>
        <v>0</v>
      </c>
      <c r="F712" s="111">
        <f t="shared" si="484"/>
        <v>1533920</v>
      </c>
      <c r="G712" s="230">
        <f>G681</f>
        <v>0</v>
      </c>
      <c r="H712" s="232">
        <f>F712-G712</f>
        <v>1533920</v>
      </c>
      <c r="I712" s="244">
        <f>I681</f>
        <v>0</v>
      </c>
      <c r="J712" s="44">
        <f>J681</f>
        <v>1533920</v>
      </c>
      <c r="K712" s="244">
        <f>K681</f>
        <v>0</v>
      </c>
      <c r="L712" s="43">
        <f t="shared" ref="L712:L714" si="485">J712+K712</f>
        <v>1533920</v>
      </c>
      <c r="M712" s="226">
        <v>0</v>
      </c>
      <c r="N712" s="43">
        <f>L712+M712</f>
        <v>1533920</v>
      </c>
      <c r="O712" s="44">
        <f>O681</f>
        <v>1533920</v>
      </c>
      <c r="P712" s="313">
        <f t="shared" ref="P712:P714" si="486">O712/N712*100</f>
        <v>100</v>
      </c>
    </row>
    <row r="713" spans="1:16" ht="12.75" x14ac:dyDescent="0.2">
      <c r="A713" s="5"/>
      <c r="B713" s="181" t="s">
        <v>238</v>
      </c>
      <c r="C713" s="5"/>
      <c r="D713" s="93">
        <f t="shared" ref="D713:F713" si="487">D711-D712</f>
        <v>-1133920</v>
      </c>
      <c r="E713" s="93">
        <f t="shared" si="487"/>
        <v>1028892</v>
      </c>
      <c r="F713" s="93">
        <f t="shared" si="487"/>
        <v>-105028</v>
      </c>
      <c r="G713" s="237">
        <f>G711-G712</f>
        <v>0</v>
      </c>
      <c r="H713" s="235">
        <f>H711-H712</f>
        <v>-105028</v>
      </c>
      <c r="I713" s="235">
        <f>I711-I712</f>
        <v>1166996</v>
      </c>
      <c r="J713" s="109">
        <f>J711-J712</f>
        <v>1061968</v>
      </c>
      <c r="K713" s="237">
        <f>K711-K712</f>
        <v>35000</v>
      </c>
      <c r="L713" s="109">
        <f t="shared" si="485"/>
        <v>1096968</v>
      </c>
      <c r="M713" s="109">
        <f>M711-M712</f>
        <v>0</v>
      </c>
      <c r="N713" s="109">
        <f>N711-N712</f>
        <v>1096968</v>
      </c>
      <c r="O713" s="52">
        <f>O711-O712</f>
        <v>1194219</v>
      </c>
      <c r="P713" s="312">
        <f t="shared" si="486"/>
        <v>108.86543636642089</v>
      </c>
    </row>
    <row r="714" spans="1:16" ht="12.75" x14ac:dyDescent="0.2">
      <c r="A714" s="5"/>
      <c r="B714" s="181" t="s">
        <v>314</v>
      </c>
      <c r="C714" s="5"/>
      <c r="D714" s="118">
        <f t="shared" ref="D714:F714" si="488">D703+D708+D713</f>
        <v>557207</v>
      </c>
      <c r="E714" s="118">
        <f t="shared" si="488"/>
        <v>-523192</v>
      </c>
      <c r="F714" s="118">
        <f t="shared" si="488"/>
        <v>34015</v>
      </c>
      <c r="G714" s="235">
        <f>G703+G708+G713</f>
        <v>-1698</v>
      </c>
      <c r="H714" s="52">
        <f>H703+H708+H713</f>
        <v>32317</v>
      </c>
      <c r="I714" s="235">
        <f>I703+I708+I713</f>
        <v>4766</v>
      </c>
      <c r="J714" s="109">
        <f>J703+J708+J713</f>
        <v>37083</v>
      </c>
      <c r="K714" s="235">
        <f>K703+K708+K713</f>
        <v>88474</v>
      </c>
      <c r="L714" s="109">
        <f t="shared" si="485"/>
        <v>125557</v>
      </c>
      <c r="M714" s="109">
        <f>M703+M708+M713</f>
        <v>400477</v>
      </c>
      <c r="N714" s="109">
        <f>N703+N708+N713</f>
        <v>526034</v>
      </c>
      <c r="O714" s="52">
        <f>O703+O708+O713</f>
        <v>1721416</v>
      </c>
      <c r="P714" s="312">
        <f t="shared" si="486"/>
        <v>327.24424656961332</v>
      </c>
    </row>
    <row r="715" spans="1:16" ht="12.75" x14ac:dyDescent="0.2">
      <c r="A715" s="51"/>
      <c r="B715" s="169" t="s">
        <v>559</v>
      </c>
      <c r="C715" s="51"/>
      <c r="D715" s="51"/>
      <c r="E715" s="51"/>
    </row>
    <row r="717" spans="1:16" x14ac:dyDescent="0.2">
      <c r="A717" s="6"/>
      <c r="B717" s="184"/>
      <c r="C717" s="2"/>
    </row>
    <row r="718" spans="1:16" ht="20.25" customHeight="1" x14ac:dyDescent="0.2">
      <c r="A718" s="6"/>
      <c r="B718" s="336"/>
      <c r="C718" s="336"/>
    </row>
    <row r="719" spans="1:16" ht="14.25" x14ac:dyDescent="0.2">
      <c r="A719" s="6"/>
      <c r="B719" s="184"/>
      <c r="C719" s="38"/>
    </row>
    <row r="720" spans="1:16" x14ac:dyDescent="0.2">
      <c r="A720" s="6"/>
      <c r="B720" s="184"/>
      <c r="C720" s="2"/>
    </row>
    <row r="721" spans="1:3" x14ac:dyDescent="0.2">
      <c r="A721" s="6"/>
      <c r="B721" s="184"/>
      <c r="C721" s="2"/>
    </row>
    <row r="722" spans="1:3" x14ac:dyDescent="0.2">
      <c r="B722" s="185"/>
    </row>
    <row r="723" spans="1:3" x14ac:dyDescent="0.2">
      <c r="B723" s="185"/>
    </row>
    <row r="724" spans="1:3" x14ac:dyDescent="0.2">
      <c r="B724" s="185"/>
    </row>
    <row r="725" spans="1:3" x14ac:dyDescent="0.2">
      <c r="B725" s="185"/>
    </row>
  </sheetData>
  <dataConsolidate topLabels="1"/>
  <mergeCells count="30">
    <mergeCell ref="B472:C472"/>
    <mergeCell ref="B479:C479"/>
    <mergeCell ref="B553:C553"/>
    <mergeCell ref="B558:C558"/>
    <mergeCell ref="B488:C488"/>
    <mergeCell ref="B512:C512"/>
    <mergeCell ref="B518:C518"/>
    <mergeCell ref="B523:C523"/>
    <mergeCell ref="B528:C528"/>
    <mergeCell ref="B365:C365"/>
    <mergeCell ref="B374:C374"/>
    <mergeCell ref="B384:C384"/>
    <mergeCell ref="B417:C417"/>
    <mergeCell ref="B440:C440"/>
    <mergeCell ref="B3:C3"/>
    <mergeCell ref="B718:C718"/>
    <mergeCell ref="B570:C570"/>
    <mergeCell ref="B577:C577"/>
    <mergeCell ref="B683:C683"/>
    <mergeCell ref="B77:C77"/>
    <mergeCell ref="B84:C84"/>
    <mergeCell ref="B116:C116"/>
    <mergeCell ref="B124:C124"/>
    <mergeCell ref="B107:C107"/>
    <mergeCell ref="B140:C140"/>
    <mergeCell ref="B217:C217"/>
    <mergeCell ref="B264:C264"/>
    <mergeCell ref="B288:C288"/>
    <mergeCell ref="B323:C323"/>
    <mergeCell ref="B334:C334"/>
  </mergeCells>
  <phoneticPr fontId="3" type="noConversion"/>
  <pageMargins left="0.23622047244094491" right="0.23622047244094491" top="0.74803149606299213" bottom="0.74803149606299213" header="0.31496062992125984" footer="0.31496062992125984"/>
  <pageSetup paperSize="9" fitToHeight="0" orientation="landscape" horizontalDpi="360" verticalDpi="360" r:id="rId1"/>
  <headerFooter>
    <oddFooter>Strana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príjmy</vt:lpstr>
      <vt:lpstr>výdavky</vt:lpstr>
      <vt:lpstr>príjmy!Oblasť_tlače</vt:lpstr>
      <vt:lpstr>výdavky!Oblasť_tlače</vt:lpstr>
    </vt:vector>
  </TitlesOfParts>
  <Company>msu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Drahosova Daniela</cp:lastModifiedBy>
  <cp:lastPrinted>2024-02-19T07:19:29Z</cp:lastPrinted>
  <dcterms:created xsi:type="dcterms:W3CDTF">2010-09-27T11:27:20Z</dcterms:created>
  <dcterms:modified xsi:type="dcterms:W3CDTF">2024-05-10T07:37:01Z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5210792-6e5f-4945-9946-e33b2c1b77aa_Enabled">
    <vt:lpwstr>True</vt:lpwstr>
  </property>
  <property fmtid="{D5CDD505-2E9C-101B-9397-08002B2CF9AE}" pid="5" name="MSIP_Label_f5210792-6e5f-4945-9946-e33b2c1b77aa_SiteId">
    <vt:lpwstr>21f195bc-13e5-4339-82ea-ef8b8ecdd0a9</vt:lpwstr>
  </property>
  <property fmtid="{D5CDD505-2E9C-101B-9397-08002B2CF9AE}" pid="6" name="MSIP_Label_f5210792-6e5f-4945-9946-e33b2c1b77aa_Ref">
    <vt:lpwstr>https://api.informationprotection.azure.com/api/21f195bc-13e5-4339-82ea-ef8b8ecdd0a9</vt:lpwstr>
  </property>
  <property fmtid="{D5CDD505-2E9C-101B-9397-08002B2CF9AE}" pid="7" name="MSIP_Label_f5210792-6e5f-4945-9946-e33b2c1b77aa_SetBy">
    <vt:lpwstr>alackam@adient.com</vt:lpwstr>
  </property>
  <property fmtid="{D5CDD505-2E9C-101B-9397-08002B2CF9AE}" pid="8" name="MSIP_Label_f5210792-6e5f-4945-9946-e33b2c1b77aa_SetDate">
    <vt:lpwstr>2018-02-28T19:03:50.4754270+01:00</vt:lpwstr>
  </property>
  <property fmtid="{D5CDD505-2E9C-101B-9397-08002B2CF9AE}" pid="9" name="MSIP_Label_f5210792-6e5f-4945-9946-e33b2c1b77aa_Name">
    <vt:lpwstr>Internal</vt:lpwstr>
  </property>
  <property fmtid="{D5CDD505-2E9C-101B-9397-08002B2CF9AE}" pid="10" name="MSIP_Label_f5210792-6e5f-4945-9946-e33b2c1b77aa_Application">
    <vt:lpwstr>Microsoft Azure Information Protection</vt:lpwstr>
  </property>
  <property fmtid="{D5CDD505-2E9C-101B-9397-08002B2CF9AE}" pid="11" name="MSIP_Label_f5210792-6e5f-4945-9946-e33b2c1b77aa_Extended_MSFT_Method">
    <vt:lpwstr>Automatic</vt:lpwstr>
  </property>
  <property fmtid="{D5CDD505-2E9C-101B-9397-08002B2CF9AE}" pid="12" name="MSIP_Label_dd77c177-921f-4c67-aad2-9844fb8189cd_Enabled">
    <vt:lpwstr>True</vt:lpwstr>
  </property>
  <property fmtid="{D5CDD505-2E9C-101B-9397-08002B2CF9AE}" pid="13" name="MSIP_Label_dd77c177-921f-4c67-aad2-9844fb8189cd_SiteId">
    <vt:lpwstr>21f195bc-13e5-4339-82ea-ef8b8ecdd0a9</vt:lpwstr>
  </property>
  <property fmtid="{D5CDD505-2E9C-101B-9397-08002B2CF9AE}" pid="14" name="MSIP_Label_dd77c177-921f-4c67-aad2-9844fb8189cd_Ref">
    <vt:lpwstr>https://api.informationprotection.azure.com/api/21f195bc-13e5-4339-82ea-ef8b8ecdd0a9</vt:lpwstr>
  </property>
  <property fmtid="{D5CDD505-2E9C-101B-9397-08002B2CF9AE}" pid="15" name="MSIP_Label_dd77c177-921f-4c67-aad2-9844fb8189cd_SetBy">
    <vt:lpwstr>alackam@adient.com</vt:lpwstr>
  </property>
  <property fmtid="{D5CDD505-2E9C-101B-9397-08002B2CF9AE}" pid="16" name="MSIP_Label_dd77c177-921f-4c67-aad2-9844fb8189cd_SetDate">
    <vt:lpwstr>2018-02-28T19:03:50.4754270+01:00</vt:lpwstr>
  </property>
  <property fmtid="{D5CDD505-2E9C-101B-9397-08002B2CF9AE}" pid="17" name="MSIP_Label_dd77c177-921f-4c67-aad2-9844fb8189cd_Name">
    <vt:lpwstr>Adient INTERNAL</vt:lpwstr>
  </property>
  <property fmtid="{D5CDD505-2E9C-101B-9397-08002B2CF9AE}" pid="18" name="MSIP_Label_dd77c177-921f-4c67-aad2-9844fb8189cd_Application">
    <vt:lpwstr>Microsoft Azure Information Protection</vt:lpwstr>
  </property>
  <property fmtid="{D5CDD505-2E9C-101B-9397-08002B2CF9AE}" pid="19" name="MSIP_Label_dd77c177-921f-4c67-aad2-9844fb8189cd_Extended_MSFT_Method">
    <vt:lpwstr>Automatic</vt:lpwstr>
  </property>
  <property fmtid="{D5CDD505-2E9C-101B-9397-08002B2CF9AE}" pid="20" name="MSIP_Label_dd77c177-921f-4c67-aad2-9844fb8189cd_Parent">
    <vt:lpwstr>f5210792-6e5f-4945-9946-e33b2c1b77aa</vt:lpwstr>
  </property>
  <property fmtid="{D5CDD505-2E9C-101B-9397-08002B2CF9AE}" pid="21" name="Sensitivity">
    <vt:lpwstr>Internal Adient INTERNAL</vt:lpwstr>
  </property>
</Properties>
</file>