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.drahosova\Desktop\Programy  2025\"/>
    </mc:Choice>
  </mc:AlternateContent>
  <xr:revisionPtr revIDLastSave="0" documentId="8_{4B68CC2A-DA45-4960-B039-2C17EDE0E1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KIC_výdavky_2025-27" sheetId="1" r:id="rId1"/>
  </sheets>
  <definedNames>
    <definedName name="_xlnm.Print_Area" localSheetId="0">'MKIC_výdavky_2025-27'!$A$1:$L$407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4" i="1" l="1"/>
  <c r="J280" i="1"/>
  <c r="J221" i="1" l="1"/>
  <c r="J178" i="1"/>
  <c r="J173" i="1"/>
  <c r="J162" i="1"/>
  <c r="J108" i="1"/>
  <c r="K376" i="1" l="1"/>
  <c r="K351" i="1"/>
  <c r="K372" i="1"/>
  <c r="K367" i="1"/>
  <c r="K364" i="1"/>
  <c r="K363" i="1" l="1"/>
  <c r="K349" i="1" s="1"/>
  <c r="J8" i="1"/>
  <c r="G374" i="1"/>
  <c r="G301" i="1"/>
  <c r="G297" i="1"/>
  <c r="G287" i="1"/>
  <c r="G264" i="1"/>
  <c r="G229" i="1"/>
  <c r="G247" i="1" s="1"/>
  <c r="G178" i="1"/>
  <c r="G147" i="1"/>
  <c r="G118" i="1"/>
  <c r="I219" i="1" l="1"/>
  <c r="I209" i="1"/>
  <c r="I162" i="1"/>
  <c r="I150" i="1"/>
  <c r="I311" i="1"/>
  <c r="I204" i="1"/>
  <c r="L311" i="1" l="1"/>
  <c r="L325" i="1" s="1"/>
  <c r="L309" i="1"/>
  <c r="L319" i="1" s="1"/>
  <c r="L301" i="1"/>
  <c r="L297" i="1"/>
  <c r="L290" i="1"/>
  <c r="L324" i="1" s="1"/>
  <c r="L287" i="1"/>
  <c r="L282" i="1"/>
  <c r="L322" i="1" s="1"/>
  <c r="L280" i="1"/>
  <c r="L317" i="1" s="1"/>
  <c r="L264" i="1"/>
  <c r="L321" i="1" s="1"/>
  <c r="L253" i="1"/>
  <c r="L221" i="1"/>
  <c r="L219" i="1"/>
  <c r="L217" i="1"/>
  <c r="L211" i="1"/>
  <c r="L209" i="1"/>
  <c r="L206" i="1"/>
  <c r="L204" i="1"/>
  <c r="L198" i="1"/>
  <c r="L189" i="1"/>
  <c r="L184" i="1"/>
  <c r="L178" i="1"/>
  <c r="L173" i="1"/>
  <c r="L160" i="1"/>
  <c r="L152" i="1"/>
  <c r="L150" i="1"/>
  <c r="L143" i="1"/>
  <c r="L127" i="1"/>
  <c r="L125" i="1"/>
  <c r="L121" i="1"/>
  <c r="L118" i="1"/>
  <c r="L104" i="1"/>
  <c r="L93" i="1"/>
  <c r="L88" i="1"/>
  <c r="L84" i="1"/>
  <c r="L79" i="1"/>
  <c r="L61" i="1"/>
  <c r="L49" i="1"/>
  <c r="L46" i="1"/>
  <c r="L41" i="1"/>
  <c r="L34" i="1"/>
  <c r="L32" i="1"/>
  <c r="L29" i="1"/>
  <c r="L6" i="1"/>
  <c r="K327" i="1"/>
  <c r="K311" i="1"/>
  <c r="K325" i="1" s="1"/>
  <c r="K309" i="1"/>
  <c r="K319" i="1" s="1"/>
  <c r="K301" i="1"/>
  <c r="K297" i="1"/>
  <c r="K290" i="1"/>
  <c r="K324" i="1" s="1"/>
  <c r="K287" i="1"/>
  <c r="K282" i="1"/>
  <c r="K322" i="1" s="1"/>
  <c r="K280" i="1"/>
  <c r="K317" i="1" s="1"/>
  <c r="K264" i="1"/>
  <c r="K321" i="1" s="1"/>
  <c r="K253" i="1"/>
  <c r="K221" i="1"/>
  <c r="K219" i="1"/>
  <c r="K217" i="1"/>
  <c r="K211" i="1"/>
  <c r="K209" i="1"/>
  <c r="K206" i="1"/>
  <c r="K204" i="1"/>
  <c r="K198" i="1"/>
  <c r="K189" i="1"/>
  <c r="K184" i="1"/>
  <c r="K178" i="1"/>
  <c r="K173" i="1"/>
  <c r="K160" i="1"/>
  <c r="K152" i="1"/>
  <c r="K150" i="1"/>
  <c r="K143" i="1"/>
  <c r="K127" i="1"/>
  <c r="K125" i="1"/>
  <c r="K121" i="1"/>
  <c r="K118" i="1"/>
  <c r="K104" i="1"/>
  <c r="K93" i="1"/>
  <c r="K88" i="1"/>
  <c r="K84" i="1"/>
  <c r="K79" i="1"/>
  <c r="K61" i="1"/>
  <c r="K49" i="1"/>
  <c r="K46" i="1"/>
  <c r="K41" i="1"/>
  <c r="K34" i="1"/>
  <c r="K32" i="1"/>
  <c r="K29" i="1"/>
  <c r="K6" i="1"/>
  <c r="H372" i="1"/>
  <c r="H367" i="1"/>
  <c r="H397" i="1"/>
  <c r="K203" i="1" l="1"/>
  <c r="L203" i="1"/>
  <c r="K305" i="1"/>
  <c r="L274" i="1"/>
  <c r="K274" i="1"/>
  <c r="K293" i="1"/>
  <c r="L293" i="1"/>
  <c r="L305" i="1"/>
  <c r="K117" i="1"/>
  <c r="K103" i="1" s="1"/>
  <c r="K244" i="1" s="1"/>
  <c r="K172" i="1"/>
  <c r="K159" i="1" s="1"/>
  <c r="K246" i="1" s="1"/>
  <c r="K201" i="1"/>
  <c r="K248" i="1" s="1"/>
  <c r="K318" i="1"/>
  <c r="K320" i="1" s="1"/>
  <c r="L318" i="1"/>
  <c r="L320" i="1" s="1"/>
  <c r="K28" i="1"/>
  <c r="K5" i="1" s="1"/>
  <c r="K242" i="1" s="1"/>
  <c r="L172" i="1"/>
  <c r="L159" i="1" s="1"/>
  <c r="L246" i="1" s="1"/>
  <c r="K142" i="1"/>
  <c r="K245" i="1" s="1"/>
  <c r="L28" i="1"/>
  <c r="L5" i="1" s="1"/>
  <c r="L242" i="1" s="1"/>
  <c r="L78" i="1"/>
  <c r="L66" i="1" s="1"/>
  <c r="L243" i="1" s="1"/>
  <c r="L117" i="1"/>
  <c r="L103" i="1" s="1"/>
  <c r="L244" i="1" s="1"/>
  <c r="L142" i="1"/>
  <c r="L245" i="1" s="1"/>
  <c r="L326" i="1"/>
  <c r="K326" i="1"/>
  <c r="L201" i="1"/>
  <c r="L248" i="1" s="1"/>
  <c r="K78" i="1"/>
  <c r="K66" i="1" s="1"/>
  <c r="K243" i="1" s="1"/>
  <c r="L283" i="1"/>
  <c r="K283" i="1"/>
  <c r="I397" i="1"/>
  <c r="H309" i="1"/>
  <c r="H325" i="1" s="1"/>
  <c r="H104" i="1"/>
  <c r="H221" i="1"/>
  <c r="H217" i="1"/>
  <c r="H211" i="1"/>
  <c r="H206" i="1"/>
  <c r="H204" i="1"/>
  <c r="J104" i="1"/>
  <c r="J160" i="1"/>
  <c r="H203" i="1" l="1"/>
  <c r="H248" i="1" s="1"/>
  <c r="K328" i="1"/>
  <c r="K334" i="1" s="1"/>
  <c r="L328" i="1"/>
  <c r="L334" i="1" s="1"/>
  <c r="L241" i="1"/>
  <c r="K241" i="1"/>
  <c r="J150" i="1"/>
  <c r="J219" i="1"/>
  <c r="J217" i="1"/>
  <c r="I211" i="1"/>
  <c r="J211" i="1"/>
  <c r="J209" i="1"/>
  <c r="J206" i="1" l="1"/>
  <c r="J204" i="1"/>
  <c r="J203" i="1" l="1"/>
  <c r="J248" i="1" s="1"/>
  <c r="J311" i="1"/>
  <c r="J325" i="1" s="1"/>
  <c r="I221" i="1" l="1"/>
  <c r="I217" i="1" l="1"/>
  <c r="I206" i="1"/>
  <c r="I280" i="1"/>
  <c r="I264" i="1"/>
  <c r="I253" i="1"/>
  <c r="L372" i="1"/>
  <c r="J372" i="1"/>
  <c r="I372" i="1"/>
  <c r="J309" i="1"/>
  <c r="J319" i="1" s="1"/>
  <c r="J125" i="1"/>
  <c r="I309" i="1"/>
  <c r="I325" i="1" s="1"/>
  <c r="I203" i="1" l="1"/>
  <c r="I248" i="1" s="1"/>
  <c r="I274" i="1"/>
  <c r="J301" i="1" l="1"/>
  <c r="J297" i="1"/>
  <c r="J287" i="1"/>
  <c r="J318" i="1" s="1"/>
  <c r="H287" i="1"/>
  <c r="I247" i="1" l="1"/>
  <c r="J305" i="1"/>
  <c r="I301" i="1"/>
  <c r="I323" i="1" s="1"/>
  <c r="I297" i="1"/>
  <c r="I287" i="1"/>
  <c r="G364" i="1"/>
  <c r="G367" i="1"/>
  <c r="E367" i="1"/>
  <c r="F287" i="1"/>
  <c r="F229" i="1"/>
  <c r="G184" i="1"/>
  <c r="F184" i="1"/>
  <c r="E184" i="1"/>
  <c r="F118" i="1"/>
  <c r="F84" i="1"/>
  <c r="J321" i="1"/>
  <c r="I305" i="1" l="1"/>
  <c r="I316" i="1"/>
  <c r="L376" i="1" l="1"/>
  <c r="J376" i="1"/>
  <c r="I376" i="1"/>
  <c r="L367" i="1"/>
  <c r="J367" i="1"/>
  <c r="I367" i="1"/>
  <c r="L364" i="1"/>
  <c r="J364" i="1"/>
  <c r="I364" i="1"/>
  <c r="L397" i="1"/>
  <c r="L394" i="1" s="1"/>
  <c r="J397" i="1"/>
  <c r="J394" i="1" s="1"/>
  <c r="I395" i="1"/>
  <c r="H395" i="1"/>
  <c r="H394" i="1" s="1"/>
  <c r="F376" i="1"/>
  <c r="H364" i="1"/>
  <c r="G376" i="1"/>
  <c r="G363" i="1" s="1"/>
  <c r="G351" i="1"/>
  <c r="E351" i="1"/>
  <c r="F351" i="1"/>
  <c r="H351" i="1"/>
  <c r="I351" i="1"/>
  <c r="J351" i="1"/>
  <c r="L351" i="1"/>
  <c r="E364" i="1"/>
  <c r="F364" i="1"/>
  <c r="F367" i="1"/>
  <c r="F372" i="1"/>
  <c r="E376" i="1"/>
  <c r="H376" i="1"/>
  <c r="G349" i="1" l="1"/>
  <c r="H363" i="1"/>
  <c r="H349" i="1" s="1"/>
  <c r="I394" i="1"/>
  <c r="I363" i="1"/>
  <c r="I349" i="1" s="1"/>
  <c r="F363" i="1"/>
  <c r="F349" i="1" s="1"/>
  <c r="L363" i="1"/>
  <c r="L349" i="1" s="1"/>
  <c r="E363" i="1"/>
  <c r="E349" i="1" s="1"/>
  <c r="J184" i="1"/>
  <c r="I184" i="1"/>
  <c r="J41" i="1"/>
  <c r="I41" i="1"/>
  <c r="H229" i="1"/>
  <c r="H247" i="1" s="1"/>
  <c r="H18" i="1"/>
  <c r="F143" i="1" l="1"/>
  <c r="G143" i="1"/>
  <c r="H6" i="1"/>
  <c r="H49" i="1"/>
  <c r="I104" i="1" l="1"/>
  <c r="H8" i="1"/>
  <c r="G8" i="1"/>
  <c r="G162" i="1"/>
  <c r="G108" i="1"/>
  <c r="G104" i="1"/>
  <c r="G79" i="1"/>
  <c r="G88" i="1"/>
  <c r="G6" i="1"/>
  <c r="G34" i="1"/>
  <c r="G397" i="1"/>
  <c r="G395" i="1"/>
  <c r="F397" i="1"/>
  <c r="F395" i="1"/>
  <c r="J290" i="1"/>
  <c r="J293" i="1" s="1"/>
  <c r="I290" i="1"/>
  <c r="I293" i="1" s="1"/>
  <c r="H290" i="1"/>
  <c r="H293" i="1" s="1"/>
  <c r="J282" i="1"/>
  <c r="J322" i="1" s="1"/>
  <c r="J317" i="1"/>
  <c r="J320" i="1" s="1"/>
  <c r="I282" i="1"/>
  <c r="I283" i="1" s="1"/>
  <c r="J253" i="1"/>
  <c r="J274" i="1" s="1"/>
  <c r="I321" i="1"/>
  <c r="I315" i="1"/>
  <c r="I320" i="1" s="1"/>
  <c r="J198" i="1"/>
  <c r="J189" i="1"/>
  <c r="I198" i="1"/>
  <c r="I189" i="1"/>
  <c r="I178" i="1"/>
  <c r="I173" i="1"/>
  <c r="I160" i="1"/>
  <c r="J152" i="1"/>
  <c r="J143" i="1"/>
  <c r="I152" i="1"/>
  <c r="I143" i="1"/>
  <c r="J127" i="1"/>
  <c r="J121" i="1"/>
  <c r="J118" i="1"/>
  <c r="I127" i="1"/>
  <c r="I125" i="1"/>
  <c r="I121" i="1"/>
  <c r="I118" i="1"/>
  <c r="J93" i="1"/>
  <c r="J88" i="1"/>
  <c r="J84" i="1"/>
  <c r="J79" i="1"/>
  <c r="I93" i="1"/>
  <c r="I88" i="1"/>
  <c r="I84" i="1"/>
  <c r="I79" i="1"/>
  <c r="J61" i="1"/>
  <c r="J49" i="1"/>
  <c r="J46" i="1"/>
  <c r="J34" i="1"/>
  <c r="J32" i="1"/>
  <c r="J29" i="1"/>
  <c r="I61" i="1"/>
  <c r="I49" i="1"/>
  <c r="I46" i="1"/>
  <c r="I34" i="1"/>
  <c r="I32" i="1"/>
  <c r="I29" i="1"/>
  <c r="J6" i="1"/>
  <c r="I6" i="1"/>
  <c r="I142" i="1" l="1"/>
  <c r="J142" i="1"/>
  <c r="I324" i="1"/>
  <c r="I326" i="1" s="1"/>
  <c r="I328" i="1" s="1"/>
  <c r="J324" i="1"/>
  <c r="I28" i="1"/>
  <c r="J28" i="1"/>
  <c r="J283" i="1"/>
  <c r="G394" i="1"/>
  <c r="I172" i="1"/>
  <c r="I159" i="1" s="1"/>
  <c r="I246" i="1" s="1"/>
  <c r="F394" i="1"/>
  <c r="J117" i="1"/>
  <c r="J103" i="1" s="1"/>
  <c r="J244" i="1" s="1"/>
  <c r="I245" i="1"/>
  <c r="J245" i="1"/>
  <c r="J172" i="1"/>
  <c r="I117" i="1"/>
  <c r="I103" i="1" s="1"/>
  <c r="I244" i="1" s="1"/>
  <c r="J78" i="1"/>
  <c r="J66" i="1" s="1"/>
  <c r="J243" i="1" s="1"/>
  <c r="I78" i="1"/>
  <c r="I66" i="1" s="1"/>
  <c r="I243" i="1" s="1"/>
  <c r="F8" i="1"/>
  <c r="H301" i="1"/>
  <c r="H297" i="1"/>
  <c r="H282" i="1"/>
  <c r="H322" i="1" s="1"/>
  <c r="H280" i="1"/>
  <c r="H264" i="1"/>
  <c r="H253" i="1"/>
  <c r="H198" i="1"/>
  <c r="H189" i="1"/>
  <c r="H184" i="1"/>
  <c r="H178" i="1"/>
  <c r="H173" i="1"/>
  <c r="H162" i="1"/>
  <c r="H160" i="1"/>
  <c r="H143" i="1"/>
  <c r="H127" i="1"/>
  <c r="H125" i="1"/>
  <c r="H121" i="1"/>
  <c r="H118" i="1"/>
  <c r="H108" i="1"/>
  <c r="H93" i="1"/>
  <c r="H88" i="1"/>
  <c r="H84" i="1"/>
  <c r="H79" i="1"/>
  <c r="H68" i="1"/>
  <c r="H29" i="1"/>
  <c r="H61" i="1"/>
  <c r="H46" i="1"/>
  <c r="H41" i="1"/>
  <c r="H34" i="1"/>
  <c r="H32" i="1"/>
  <c r="E46" i="1"/>
  <c r="E41" i="1"/>
  <c r="E34" i="1"/>
  <c r="F318" i="1"/>
  <c r="F301" i="1"/>
  <c r="F297" i="1"/>
  <c r="F316" i="1" s="1"/>
  <c r="F290" i="1"/>
  <c r="F324" i="1" s="1"/>
  <c r="F282" i="1"/>
  <c r="F280" i="1"/>
  <c r="F317" i="1" s="1"/>
  <c r="F264" i="1"/>
  <c r="F321" i="1" s="1"/>
  <c r="F253" i="1"/>
  <c r="F315" i="1" s="1"/>
  <c r="F247" i="1"/>
  <c r="F162" i="1"/>
  <c r="F198" i="1"/>
  <c r="F189" i="1"/>
  <c r="F178" i="1"/>
  <c r="F173" i="1"/>
  <c r="F160" i="1"/>
  <c r="F152" i="1"/>
  <c r="F104" i="1"/>
  <c r="F127" i="1"/>
  <c r="F125" i="1"/>
  <c r="F121" i="1"/>
  <c r="F108" i="1"/>
  <c r="F79" i="1"/>
  <c r="F88" i="1"/>
  <c r="F68" i="1"/>
  <c r="F61" i="1"/>
  <c r="F49" i="1"/>
  <c r="F46" i="1"/>
  <c r="F41" i="1"/>
  <c r="F34" i="1"/>
  <c r="F32" i="1"/>
  <c r="F29" i="1"/>
  <c r="J159" i="1" l="1"/>
  <c r="J246" i="1" s="1"/>
  <c r="J326" i="1"/>
  <c r="J328" i="1" s="1"/>
  <c r="J334" i="1" s="1"/>
  <c r="H28" i="1"/>
  <c r="H5" i="1" s="1"/>
  <c r="H242" i="1" s="1"/>
  <c r="H283" i="1"/>
  <c r="F274" i="1"/>
  <c r="F142" i="1"/>
  <c r="F245" i="1" s="1"/>
  <c r="F305" i="1"/>
  <c r="H305" i="1"/>
  <c r="H274" i="1"/>
  <c r="F283" i="1"/>
  <c r="F322" i="1"/>
  <c r="F293" i="1"/>
  <c r="F323" i="1"/>
  <c r="H172" i="1"/>
  <c r="H159" i="1" s="1"/>
  <c r="H246" i="1" s="1"/>
  <c r="H142" i="1"/>
  <c r="H245" i="1" s="1"/>
  <c r="H117" i="1"/>
  <c r="H78" i="1"/>
  <c r="H66" i="1" s="1"/>
  <c r="H243" i="1" s="1"/>
  <c r="F320" i="1"/>
  <c r="F172" i="1"/>
  <c r="F159" i="1" s="1"/>
  <c r="F246" i="1" s="1"/>
  <c r="F78" i="1"/>
  <c r="F66" i="1" s="1"/>
  <c r="F243" i="1" s="1"/>
  <c r="F117" i="1"/>
  <c r="F103" i="1" s="1"/>
  <c r="F244" i="1" s="1"/>
  <c r="F28" i="1"/>
  <c r="F5" i="1" l="1"/>
  <c r="F242" i="1" s="1"/>
  <c r="F241" i="1" s="1"/>
  <c r="H103" i="1"/>
  <c r="H244" i="1" s="1"/>
  <c r="H241" i="1" s="1"/>
  <c r="F326" i="1"/>
  <c r="F328" i="1" s="1"/>
  <c r="F334" i="1" s="1"/>
  <c r="E290" i="1"/>
  <c r="E287" i="1"/>
  <c r="E318" i="1" s="1"/>
  <c r="E178" i="1"/>
  <c r="E160" i="1"/>
  <c r="E293" i="1" l="1"/>
  <c r="E152" i="1"/>
  <c r="E108" i="1"/>
  <c r="E84" i="1"/>
  <c r="L392" i="1" l="1"/>
  <c r="J327" i="1" l="1"/>
  <c r="L327" i="1" s="1"/>
  <c r="J330" i="1"/>
  <c r="L330" i="1" s="1"/>
  <c r="I330" i="1"/>
  <c r="K330" i="1" s="1"/>
  <c r="G41" i="1" l="1"/>
  <c r="G46" i="1" l="1"/>
  <c r="G29" i="1"/>
  <c r="G61" i="1"/>
  <c r="G49" i="1"/>
  <c r="G32" i="1"/>
  <c r="E32" i="1"/>
  <c r="G18" i="1"/>
  <c r="G93" i="1"/>
  <c r="G68" i="1"/>
  <c r="G28" i="1" l="1"/>
  <c r="J5" i="1" l="1"/>
  <c r="J242" i="1" s="1"/>
  <c r="J241" i="1" s="1"/>
  <c r="G84" i="1"/>
  <c r="G5" i="1"/>
  <c r="G242" i="1" s="1"/>
  <c r="E8" i="1"/>
  <c r="E18" i="1"/>
  <c r="E49" i="1"/>
  <c r="E61" i="1"/>
  <c r="E68" i="1"/>
  <c r="E79" i="1"/>
  <c r="E88" i="1"/>
  <c r="E93" i="1"/>
  <c r="E104" i="1"/>
  <c r="E121" i="1"/>
  <c r="G121" i="1"/>
  <c r="E125" i="1"/>
  <c r="E127" i="1"/>
  <c r="G127" i="1"/>
  <c r="E143" i="1"/>
  <c r="G152" i="1"/>
  <c r="G142" i="1" s="1"/>
  <c r="G160" i="1"/>
  <c r="E162" i="1"/>
  <c r="E173" i="1"/>
  <c r="G173" i="1"/>
  <c r="E189" i="1"/>
  <c r="G189" i="1"/>
  <c r="E198" i="1"/>
  <c r="G198" i="1"/>
  <c r="E253" i="1"/>
  <c r="E315" i="1" s="1"/>
  <c r="G253" i="1"/>
  <c r="G315" i="1" s="1"/>
  <c r="E264" i="1"/>
  <c r="G321" i="1"/>
  <c r="E280" i="1"/>
  <c r="G280" i="1"/>
  <c r="G317" i="1" s="1"/>
  <c r="E282" i="1"/>
  <c r="E322" i="1" s="1"/>
  <c r="G282" i="1"/>
  <c r="G318" i="1"/>
  <c r="G290" i="1"/>
  <c r="G324" i="1" s="1"/>
  <c r="E301" i="1"/>
  <c r="G323" i="1"/>
  <c r="E324" i="1"/>
  <c r="E395" i="1"/>
  <c r="E397" i="1"/>
  <c r="E172" i="1" l="1"/>
  <c r="G293" i="1"/>
  <c r="H315" i="1"/>
  <c r="H324" i="1"/>
  <c r="H316" i="1"/>
  <c r="H317" i="1"/>
  <c r="G245" i="1"/>
  <c r="E142" i="1"/>
  <c r="E245" i="1" s="1"/>
  <c r="G78" i="1"/>
  <c r="G66" i="1" s="1"/>
  <c r="G243" i="1" s="1"/>
  <c r="E28" i="1"/>
  <c r="E5" i="1" s="1"/>
  <c r="E242" i="1" s="1"/>
  <c r="G283" i="1"/>
  <c r="G274" i="1"/>
  <c r="E283" i="1"/>
  <c r="G117" i="1"/>
  <c r="E78" i="1"/>
  <c r="E66" i="1" s="1"/>
  <c r="E243" i="1" s="1"/>
  <c r="E394" i="1"/>
  <c r="G322" i="1"/>
  <c r="G326" i="1" s="1"/>
  <c r="G305" i="1"/>
  <c r="G172" i="1"/>
  <c r="G159" i="1" s="1"/>
  <c r="G246" i="1" s="1"/>
  <c r="E117" i="1"/>
  <c r="H323" i="1"/>
  <c r="E305" i="1"/>
  <c r="H318" i="1"/>
  <c r="E317" i="1"/>
  <c r="E320" i="1" s="1"/>
  <c r="G316" i="1"/>
  <c r="G320" i="1" s="1"/>
  <c r="G328" i="1" s="1"/>
  <c r="H321" i="1"/>
  <c r="E274" i="1"/>
  <c r="E321" i="1"/>
  <c r="E326" i="1" s="1"/>
  <c r="E159" i="1"/>
  <c r="E246" i="1" s="1"/>
  <c r="H326" i="1" l="1"/>
  <c r="H320" i="1"/>
  <c r="G334" i="1"/>
  <c r="G103" i="1"/>
  <c r="G244" i="1" s="1"/>
  <c r="G241" i="1" s="1"/>
  <c r="E103" i="1"/>
  <c r="E244" i="1" s="1"/>
  <c r="E241" i="1" s="1"/>
  <c r="E328" i="1"/>
  <c r="E334" i="1" s="1"/>
  <c r="HY17" i="1"/>
  <c r="HY16" i="1"/>
  <c r="HY15" i="1"/>
  <c r="HY14" i="1"/>
  <c r="HY13" i="1"/>
  <c r="HY12" i="1"/>
  <c r="HY11" i="1"/>
  <c r="HY10" i="1"/>
  <c r="HY9" i="1"/>
  <c r="H328" i="1" l="1"/>
  <c r="H334" i="1" s="1"/>
  <c r="I5" i="1" l="1"/>
  <c r="I242" i="1" s="1"/>
  <c r="I241" i="1" s="1"/>
  <c r="J363" i="1"/>
  <c r="J349" i="1" s="1"/>
  <c r="I334" i="1" l="1"/>
</calcChain>
</file>

<file path=xl/sharedStrings.xml><?xml version="1.0" encoding="utf-8"?>
<sst xmlns="http://schemas.openxmlformats.org/spreadsheetml/2006/main" count="500" uniqueCount="203">
  <si>
    <t>V ý d a v k y</t>
  </si>
  <si>
    <t>Skutočnosť</t>
  </si>
  <si>
    <t>Zdr.</t>
  </si>
  <si>
    <t>Ek.klas.</t>
  </si>
  <si>
    <t>Administratíva</t>
  </si>
  <si>
    <t>Mzdy,platy, sl.príj. a ostat.osob.vyrov.</t>
  </si>
  <si>
    <t>Tarifné platy, zakladný plat</t>
  </si>
  <si>
    <t>Poistné a príspevok do poisťovní</t>
  </si>
  <si>
    <t>621-623</t>
  </si>
  <si>
    <t>Poistné do zdravotných poisťovní</t>
  </si>
  <si>
    <t>Odvod do nemocen. poistenia</t>
  </si>
  <si>
    <t>Na starobné poistenie</t>
  </si>
  <si>
    <t>Urazové poistenie</t>
  </si>
  <si>
    <t>Invalidné poistenie</t>
  </si>
  <si>
    <t>Na poistenie v nezamestnanosti</t>
  </si>
  <si>
    <t>Garančné poistenie</t>
  </si>
  <si>
    <t xml:space="preserve">Na poistenie do rezerv.f. </t>
  </si>
  <si>
    <t>Doplnkové dôch.pripoist.</t>
  </si>
  <si>
    <t>Poistne do poisťovní</t>
  </si>
  <si>
    <t>Poistné do zdrav.poisťovní</t>
  </si>
  <si>
    <t>Nemocenské poistenie</t>
  </si>
  <si>
    <t>Starobné poistenie</t>
  </si>
  <si>
    <t>Úrazové poistenie</t>
  </si>
  <si>
    <t>Poistenie v nezamestnanosti</t>
  </si>
  <si>
    <t>Poistenie do rezervného fondu</t>
  </si>
  <si>
    <t>Tovary a služby</t>
  </si>
  <si>
    <t>Cestovné náhrady</t>
  </si>
  <si>
    <t xml:space="preserve">Cestovné tuzemské </t>
  </si>
  <si>
    <t>Cestovné zahraničné</t>
  </si>
  <si>
    <t>Elektr.energie,plyn</t>
  </si>
  <si>
    <t>Poštovné a telekomunikačné služby</t>
  </si>
  <si>
    <t>Materiál</t>
  </si>
  <si>
    <t>Nákup inventára</t>
  </si>
  <si>
    <t>Všeobecný materiál</t>
  </si>
  <si>
    <t>Knihy,časopisy, noviny,učebncie,pomôcky</t>
  </si>
  <si>
    <t>Softver a licencie</t>
  </si>
  <si>
    <t>Reprezentačné</t>
  </si>
  <si>
    <t>Dopravné</t>
  </si>
  <si>
    <t>Palivo, mazivá,oleje,špeciál.kvapaliny</t>
  </si>
  <si>
    <t>Seris,údržba,opravy,výdav. S tým spoj.</t>
  </si>
  <si>
    <t>Poistenie</t>
  </si>
  <si>
    <t>Známky,karty,poplatky</t>
  </si>
  <si>
    <t xml:space="preserve">Rutinná a  štandardná údržba </t>
  </si>
  <si>
    <t xml:space="preserve">Výpočtovej techniky </t>
  </si>
  <si>
    <t>Prev. strojov a prístrojov</t>
  </si>
  <si>
    <t>Služby</t>
  </si>
  <si>
    <t xml:space="preserve">Školenia a kurzy </t>
  </si>
  <si>
    <t>Inzercia</t>
  </si>
  <si>
    <t>Poplatky a odvody</t>
  </si>
  <si>
    <t>Stravovanie</t>
  </si>
  <si>
    <t>Prídel do sociálneho fondu</t>
  </si>
  <si>
    <t>Pokuty a penále</t>
  </si>
  <si>
    <t>Dohody o vykonaní práce</t>
  </si>
  <si>
    <t>Daň za motorové vozidlo</t>
  </si>
  <si>
    <t>Náhrada príjmu</t>
  </si>
  <si>
    <t>zdr.</t>
  </si>
  <si>
    <t>Ekon.klas.</t>
  </si>
  <si>
    <t>Budova-Kultúrny dom</t>
  </si>
  <si>
    <t>Poistné a príspevok do poisťovní  OON</t>
  </si>
  <si>
    <t xml:space="preserve">Na poistenie do rezerv.fondu </t>
  </si>
  <si>
    <t>Energie, voda a komunikácie</t>
  </si>
  <si>
    <t>Energie - spotreba elek.energie</t>
  </si>
  <si>
    <t xml:space="preserve">Energie - spotregba  plynu </t>
  </si>
  <si>
    <t>Vodné a stočné</t>
  </si>
  <si>
    <t>Budov,objektov alebo ich častí</t>
  </si>
  <si>
    <t>Všeobecné služby</t>
  </si>
  <si>
    <t>Poistné budovy</t>
  </si>
  <si>
    <t>OON</t>
  </si>
  <si>
    <t>Na garančné poistenie</t>
  </si>
  <si>
    <t>Kultúrne podujatia</t>
  </si>
  <si>
    <t>Mzdy,platy, sl.príj. a ostat.osob.vyr.</t>
  </si>
  <si>
    <t>Odmeny za nadčasy</t>
  </si>
  <si>
    <t>Poistné do poisťovní</t>
  </si>
  <si>
    <t>DZ - poistné do poisťovní</t>
  </si>
  <si>
    <t>Poistné a príspevok do poisťovní + OON</t>
  </si>
  <si>
    <t xml:space="preserve">Materiál </t>
  </si>
  <si>
    <t xml:space="preserve">Všeobecný materiál </t>
  </si>
  <si>
    <t xml:space="preserve">DZ-Všeobecný materiál </t>
  </si>
  <si>
    <t>Doprava</t>
  </si>
  <si>
    <t>Prepravné a nájom dopr.prostriedkov</t>
  </si>
  <si>
    <t>Honoráre DZ</t>
  </si>
  <si>
    <t>Honoráre</t>
  </si>
  <si>
    <t>Služby DZ</t>
  </si>
  <si>
    <t>DZ-poplatky SOZA</t>
  </si>
  <si>
    <t>Poplatky SOZA</t>
  </si>
  <si>
    <t>DZ-OON</t>
  </si>
  <si>
    <t>Budova Mást</t>
  </si>
  <si>
    <t>Elekt.energia,plyn</t>
  </si>
  <si>
    <t>Energie - spotreba plynu</t>
  </si>
  <si>
    <t>Energie-spotreba elektr.energie</t>
  </si>
  <si>
    <t>Vodné</t>
  </si>
  <si>
    <t>Poštovné a telek.služby</t>
  </si>
  <si>
    <t>Knihy</t>
  </si>
  <si>
    <t>Knižnica</t>
  </si>
  <si>
    <t xml:space="preserve">Transfery </t>
  </si>
  <si>
    <t>Projekty</t>
  </si>
  <si>
    <t>Nákup kníh projekt</t>
  </si>
  <si>
    <t>11H</t>
  </si>
  <si>
    <t xml:space="preserve">Rekapitulácia </t>
  </si>
  <si>
    <t>Výdavky spolu</t>
  </si>
  <si>
    <t xml:space="preserve">                                      Budova-Kultúrny dom</t>
  </si>
  <si>
    <t>Ekon.kl.</t>
  </si>
  <si>
    <t>Zdroj</t>
  </si>
  <si>
    <t>Príimy z prenájmu</t>
  </si>
  <si>
    <t>Príjmy z prenájmov - Kaviareň</t>
  </si>
  <si>
    <t>Príjmy z prenájmov - Šišová</t>
  </si>
  <si>
    <t>Príjmy za prenájmov Stupavjan</t>
  </si>
  <si>
    <t>Príjmy z prenájmov - arte.via</t>
  </si>
  <si>
    <t>Príjmyz prenájmu sál a učební</t>
  </si>
  <si>
    <t>Príjmy z prenájmov-ZUŠ</t>
  </si>
  <si>
    <t>Príjmy z prenájmu - OZ Pour Art</t>
  </si>
  <si>
    <t>Príjmy z prenájmov . Dolné Záhorie</t>
  </si>
  <si>
    <t>Príjmy za služby</t>
  </si>
  <si>
    <t>Príjmy za služby- Kaviareň</t>
  </si>
  <si>
    <t>Príjmy za služby - Stupavjan</t>
  </si>
  <si>
    <t>Príjmy za služby  OZ Pour art</t>
  </si>
  <si>
    <t>Príjmy za služby - arte.via</t>
  </si>
  <si>
    <t>Príjmy za služby - Dolné Záhorie</t>
  </si>
  <si>
    <t>Príjmy za služby- ZUŠ</t>
  </si>
  <si>
    <t>Príjmy spolu za Kultúrny dom</t>
  </si>
  <si>
    <t xml:space="preserve">Príjmy z prenájmov Dňa zelá </t>
  </si>
  <si>
    <t>Príjmy z prenájmov kult.podujatí</t>
  </si>
  <si>
    <t>Príjmy z prenájmov</t>
  </si>
  <si>
    <t>Príjmy za služby z kult.podujatí</t>
  </si>
  <si>
    <t xml:space="preserve">Príjmy za služby </t>
  </si>
  <si>
    <t>Príjmy spolu za kultúrne podujatia</t>
  </si>
  <si>
    <t>príjmov</t>
  </si>
  <si>
    <t>Budova Kultúrny dom</t>
  </si>
  <si>
    <t>Príjmy z prenajmov spolu</t>
  </si>
  <si>
    <t>Kultúrny dom</t>
  </si>
  <si>
    <t>Príjmy za služby spolu</t>
  </si>
  <si>
    <t>Príjmy spolu</t>
  </si>
  <si>
    <t>Transfery zo štátneho rozpočtu</t>
  </si>
  <si>
    <t>Transfery v rámci verejnej správy</t>
  </si>
  <si>
    <t>Podnikateľská činnosť</t>
  </si>
  <si>
    <t>zd+B243:G269roj</t>
  </si>
  <si>
    <t>Nepocenské poistenie</t>
  </si>
  <si>
    <t>Poplatky</t>
  </si>
  <si>
    <t>Poistenie budovy</t>
  </si>
  <si>
    <t>Daň z príjmu</t>
  </si>
  <si>
    <t xml:space="preserve">       P r í j m y</t>
  </si>
  <si>
    <t>zdroj</t>
  </si>
  <si>
    <t>Príjmy za predaj suvenírov</t>
  </si>
  <si>
    <t>Príjmy z kultúrnych podujatí</t>
  </si>
  <si>
    <t>Návrh rozpočtu</t>
  </si>
  <si>
    <t>Softver</t>
  </si>
  <si>
    <t>Rutinná a štandartná údržba</t>
  </si>
  <si>
    <t>Školenie</t>
  </si>
  <si>
    <t>Honorár</t>
  </si>
  <si>
    <t>Prídel do soc.fondu</t>
  </si>
  <si>
    <t xml:space="preserve">Energie </t>
  </si>
  <si>
    <t>Mzdy,platy</t>
  </si>
  <si>
    <t>Poštovné</t>
  </si>
  <si>
    <t>Údržba výpočtovej techniky</t>
  </si>
  <si>
    <t>Príjmy z prenájmov - ostatné</t>
  </si>
  <si>
    <t>Príjmy za služby-Pohodka</t>
  </si>
  <si>
    <t>Príjmy z prenájmu- Pohodka</t>
  </si>
  <si>
    <t>Príjmy z prenájmu</t>
  </si>
  <si>
    <t>Príjmy za služby - ostatné</t>
  </si>
  <si>
    <t>Príjmy spolu za knižnicu</t>
  </si>
  <si>
    <t>Príjmy z prenájmov - potr.spolok</t>
  </si>
  <si>
    <t>Príjmy z prenájmov-urbári Mást</t>
  </si>
  <si>
    <t>Príjmy za služby-Potr.spolok</t>
  </si>
  <si>
    <t>Príjmy za služby-urbári Mást</t>
  </si>
  <si>
    <t>Pokuty</t>
  </si>
  <si>
    <t>Inventár</t>
  </si>
  <si>
    <t>Nákup výpočt.techniky</t>
  </si>
  <si>
    <t>Interier</t>
  </si>
  <si>
    <t>Transfery z Fondu na podporu umenia</t>
  </si>
  <si>
    <t>Transfer z BSK</t>
  </si>
  <si>
    <t>Rozpočet</t>
  </si>
  <si>
    <t>Príjmy z prenájmov - KINOX SK s.r.o.</t>
  </si>
  <si>
    <t>Príjmy za služby - KINOX SK s.r.o.</t>
  </si>
  <si>
    <t>Špeciálne služby</t>
  </si>
  <si>
    <t>Strojov a prístrojov</t>
  </si>
  <si>
    <t>Skutočnoswť</t>
  </si>
  <si>
    <t>Potraviny</t>
  </si>
  <si>
    <t>Očak.skutoč.</t>
  </si>
  <si>
    <t>Návrh  rozpočtu</t>
  </si>
  <si>
    <t>Klim.jednotka</t>
  </si>
  <si>
    <t>Granty</t>
  </si>
  <si>
    <t>Na poistenie v nezamestnanosti+PFP</t>
  </si>
  <si>
    <t>Údržba budovy</t>
  </si>
  <si>
    <t>Ekocentrum</t>
  </si>
  <si>
    <t>Budova Ekocentrum</t>
  </si>
  <si>
    <t>P r í j m y</t>
  </si>
  <si>
    <t>Poistné a príspevok do poisťovní OON</t>
  </si>
  <si>
    <t>Elektrická energia</t>
  </si>
  <si>
    <t>Plyn</t>
  </si>
  <si>
    <t>Príjmy z kult. podujatí</t>
  </si>
  <si>
    <t>Tarifný plat, záklaný plat</t>
  </si>
  <si>
    <t>Prídel do SF</t>
  </si>
  <si>
    <t>Budov, objektov</t>
  </si>
  <si>
    <t>Cestovné tuzemské</t>
  </si>
  <si>
    <t xml:space="preserve">Rozpočet </t>
  </si>
  <si>
    <t>Očak.skut.</t>
  </si>
  <si>
    <t>Energie</t>
  </si>
  <si>
    <t>Počítače</t>
  </si>
  <si>
    <t>Príjmy za služby ZUŠ Kino</t>
  </si>
  <si>
    <t>Skuočnosť</t>
  </si>
  <si>
    <t>Očakáv.skutoč.</t>
  </si>
  <si>
    <t>Očakáv.skut.</t>
  </si>
  <si>
    <t>MKIC ROZPOČET 2025-2027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</si>
</sst>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.00&quot;    &quot;;&quot;-&quot;#,##0.00&quot;    &quot;;&quot; -&quot;00&quot;    &quot;;&quot; &quot;@&quot; &quot;"/>
    <numFmt numFmtId="165" formatCode="&quot; &quot;#,##0&quot;    &quot;;&quot;-&quot;#,##0&quot;    &quot;;&quot; -&quot;00&quot;    &quot;;&quot; &quot;@&quot; &quot;"/>
    <numFmt numFmtId="166" formatCode="&quot; &quot;#,##0.00&quot;    &quot;;&quot;-&quot;#,##0.00&quot;    &quot;;&quot; -&quot;00.00&quot;    &quot;;&quot; &quot;@&quot; &quot;"/>
  </numFmts>
  <fonts count="38" x14ac:knownFonts="1"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FFFFFF"/>
      <name val="Calibri"/>
      <family val="2"/>
      <charset val="238"/>
    </font>
    <font>
      <sz val="8"/>
      <color rgb="FF000000"/>
      <name val="Arial"/>
      <family val="2"/>
      <charset val="238"/>
    </font>
    <font>
      <sz val="14"/>
      <color rgb="FF000000"/>
      <name val="Arial CE"/>
      <charset val="238"/>
    </font>
    <font>
      <b/>
      <sz val="10"/>
      <color rgb="FF000000"/>
      <name val="Arial CE"/>
      <charset val="238"/>
    </font>
    <font>
      <b/>
      <sz val="8"/>
      <color rgb="FF000000"/>
      <name val="Arial CE"/>
      <charset val="238"/>
    </font>
    <font>
      <b/>
      <sz val="8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b/>
      <sz val="8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9"/>
      <color rgb="FF000000"/>
      <name val="Arial CE"/>
      <charset val="238"/>
    </font>
    <font>
      <sz val="8"/>
      <color rgb="FF000000"/>
      <name val="Arial CE"/>
      <charset val="238"/>
    </font>
    <font>
      <b/>
      <sz val="10"/>
      <color rgb="FF7030A0"/>
      <name val="Arial CE"/>
      <charset val="238"/>
    </font>
    <font>
      <sz val="5"/>
      <color rgb="FF000000"/>
      <name val="Calibri"/>
      <family val="2"/>
      <charset val="238"/>
    </font>
    <font>
      <b/>
      <sz val="12"/>
      <color rgb="FF000000"/>
      <name val="Arial CE"/>
      <charset val="238"/>
    </font>
    <font>
      <sz val="9"/>
      <color rgb="FF000000"/>
      <name val="Arial CE"/>
      <charset val="238"/>
    </font>
    <font>
      <sz val="10"/>
      <color rgb="FF000000"/>
      <name val="Arial CE"/>
      <charset val="238"/>
    </font>
    <font>
      <b/>
      <sz val="8"/>
      <color rgb="FF7030A0"/>
      <name val="Arial CE"/>
      <charset val="238"/>
    </font>
    <font>
      <b/>
      <sz val="10"/>
      <color rgb="FF000000"/>
      <name val="Arial"/>
      <family val="2"/>
      <charset val="238"/>
    </font>
    <font>
      <b/>
      <sz val="22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Arial CE"/>
      <charset val="238"/>
    </font>
    <font>
      <b/>
      <sz val="7"/>
      <color rgb="FF00000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9"/>
      <color rgb="FF000000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0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9"/>
      <name val="Arial CE"/>
      <charset val="238"/>
    </font>
    <font>
      <b/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26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CA644"/>
        <bgColor indexed="64"/>
      </patternFill>
    </fill>
    <fill>
      <patternFill patternType="solid">
        <fgColor rgb="FF7FB957"/>
        <bgColor rgb="FFD9D9D9"/>
      </patternFill>
    </fill>
    <fill>
      <patternFill patternType="solid">
        <fgColor rgb="FF7FB957"/>
        <bgColor indexed="64"/>
      </patternFill>
    </fill>
    <fill>
      <patternFill patternType="solid">
        <fgColor rgb="FF7FB957"/>
        <bgColor rgb="FFC0C0C0"/>
      </patternFill>
    </fill>
    <fill>
      <patternFill patternType="solid">
        <fgColor rgb="FF7FB957"/>
        <bgColor rgb="FFBFBFBF"/>
      </patternFill>
    </fill>
    <fill>
      <patternFill patternType="solid">
        <fgColor theme="9" tint="0.39997558519241921"/>
        <bgColor rgb="FFBFBFBF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303">
    <xf numFmtId="0" fontId="0" fillId="0" borderId="0" xfId="0"/>
    <xf numFmtId="164" fontId="1" fillId="0" borderId="0" xfId="1"/>
    <xf numFmtId="0" fontId="4" fillId="0" borderId="0" xfId="0" applyFont="1"/>
    <xf numFmtId="0" fontId="0" fillId="3" borderId="2" xfId="0" applyFill="1" applyBorder="1"/>
    <xf numFmtId="0" fontId="5" fillId="3" borderId="2" xfId="0" applyFont="1" applyFill="1" applyBorder="1"/>
    <xf numFmtId="164" fontId="6" fillId="3" borderId="2" xfId="1" applyFont="1" applyFill="1" applyBorder="1" applyAlignment="1">
      <alignment horizontal="center"/>
    </xf>
    <xf numFmtId="0" fontId="9" fillId="3" borderId="2" xfId="0" applyFont="1" applyFill="1" applyBorder="1"/>
    <xf numFmtId="0" fontId="7" fillId="4" borderId="2" xfId="1" applyNumberFormat="1" applyFont="1" applyFill="1" applyBorder="1" applyAlignment="1">
      <alignment horizontal="center"/>
    </xf>
    <xf numFmtId="0" fontId="5" fillId="5" borderId="2" xfId="0" applyFont="1" applyFill="1" applyBorder="1"/>
    <xf numFmtId="0" fontId="0" fillId="5" borderId="2" xfId="0" applyFill="1" applyBorder="1"/>
    <xf numFmtId="0" fontId="10" fillId="5" borderId="2" xfId="0" applyFont="1" applyFill="1" applyBorder="1" applyAlignment="1">
      <alignment wrapText="1"/>
    </xf>
    <xf numFmtId="164" fontId="11" fillId="5" borderId="2" xfId="1" applyFont="1" applyFill="1" applyBorder="1" applyAlignment="1">
      <alignment horizontal="right" wrapText="1"/>
    </xf>
    <xf numFmtId="0" fontId="12" fillId="0" borderId="2" xfId="0" applyFont="1" applyBorder="1"/>
    <xf numFmtId="0" fontId="6" fillId="0" borderId="2" xfId="0" applyFont="1" applyBorder="1"/>
    <xf numFmtId="164" fontId="3" fillId="0" borderId="0" xfId="1" applyFont="1"/>
    <xf numFmtId="164" fontId="7" fillId="6" borderId="2" xfId="1" applyFont="1" applyFill="1" applyBorder="1" applyAlignment="1">
      <alignment horizontal="right"/>
    </xf>
    <xf numFmtId="164" fontId="3" fillId="6" borderId="2" xfId="1" applyFont="1" applyFill="1" applyBorder="1" applyAlignment="1">
      <alignment horizontal="right"/>
    </xf>
    <xf numFmtId="164" fontId="3" fillId="0" borderId="2" xfId="1" applyFont="1" applyBorder="1" applyAlignment="1">
      <alignment horizontal="right"/>
    </xf>
    <xf numFmtId="0" fontId="6" fillId="3" borderId="2" xfId="0" applyFont="1" applyFill="1" applyBorder="1"/>
    <xf numFmtId="164" fontId="6" fillId="4" borderId="2" xfId="1" applyFont="1" applyFill="1" applyBorder="1" applyAlignment="1">
      <alignment horizontal="right"/>
    </xf>
    <xf numFmtId="164" fontId="3" fillId="0" borderId="2" xfId="1" applyFont="1" applyBorder="1"/>
    <xf numFmtId="0" fontId="3" fillId="0" borderId="2" xfId="0" applyFont="1" applyBorder="1"/>
    <xf numFmtId="0" fontId="12" fillId="6" borderId="2" xfId="0" applyFont="1" applyFill="1" applyBorder="1"/>
    <xf numFmtId="0" fontId="3" fillId="3" borderId="2" xfId="0" applyFont="1" applyFill="1" applyBorder="1"/>
    <xf numFmtId="165" fontId="6" fillId="3" borderId="2" xfId="1" applyNumberFormat="1" applyFont="1" applyFill="1" applyBorder="1"/>
    <xf numFmtId="165" fontId="7" fillId="4" borderId="2" xfId="1" applyNumberFormat="1" applyFont="1" applyFill="1" applyBorder="1" applyAlignment="1">
      <alignment horizontal="center"/>
    </xf>
    <xf numFmtId="0" fontId="6" fillId="6" borderId="2" xfId="0" applyFont="1" applyFill="1" applyBorder="1"/>
    <xf numFmtId="0" fontId="3" fillId="6" borderId="2" xfId="0" applyFont="1" applyFill="1" applyBorder="1"/>
    <xf numFmtId="164" fontId="11" fillId="6" borderId="2" xfId="1" applyFont="1" applyFill="1" applyBorder="1" applyAlignment="1">
      <alignment horizontal="right" wrapText="1"/>
    </xf>
    <xf numFmtId="164" fontId="6" fillId="0" borderId="2" xfId="1" applyFont="1" applyBorder="1" applyAlignment="1">
      <alignment horizontal="right"/>
    </xf>
    <xf numFmtId="164" fontId="12" fillId="0" borderId="2" xfId="1" applyFont="1" applyBorder="1" applyAlignment="1">
      <alignment horizontal="right"/>
    </xf>
    <xf numFmtId="164" fontId="6" fillId="3" borderId="2" xfId="1" applyFont="1" applyFill="1" applyBorder="1" applyAlignment="1">
      <alignment horizontal="right"/>
    </xf>
    <xf numFmtId="164" fontId="12" fillId="0" borderId="2" xfId="1" applyFont="1" applyBorder="1"/>
    <xf numFmtId="0" fontId="6" fillId="5" borderId="2" xfId="0" applyFont="1" applyFill="1" applyBorder="1"/>
    <xf numFmtId="0" fontId="6" fillId="4" borderId="2" xfId="0" applyFont="1" applyFill="1" applyBorder="1"/>
    <xf numFmtId="164" fontId="12" fillId="6" borderId="2" xfId="1" applyFont="1" applyFill="1" applyBorder="1" applyAlignment="1">
      <alignment horizontal="right"/>
    </xf>
    <xf numFmtId="164" fontId="6" fillId="6" borderId="2" xfId="1" applyFont="1" applyFill="1" applyBorder="1" applyAlignment="1">
      <alignment horizontal="right"/>
    </xf>
    <xf numFmtId="164" fontId="7" fillId="0" borderId="2" xfId="1" applyFont="1" applyBorder="1" applyAlignment="1">
      <alignment horizontal="right"/>
    </xf>
    <xf numFmtId="0" fontId="7" fillId="0" borderId="2" xfId="0" applyFont="1" applyBorder="1"/>
    <xf numFmtId="0" fontId="0" fillId="0" borderId="2" xfId="0" applyBorder="1"/>
    <xf numFmtId="0" fontId="12" fillId="4" borderId="2" xfId="0" applyFont="1" applyFill="1" applyBorder="1"/>
    <xf numFmtId="0" fontId="7" fillId="3" borderId="2" xfId="0" applyFont="1" applyFill="1" applyBorder="1"/>
    <xf numFmtId="164" fontId="8" fillId="4" borderId="2" xfId="1" applyFont="1" applyFill="1" applyBorder="1" applyAlignment="1">
      <alignment horizontal="right"/>
    </xf>
    <xf numFmtId="164" fontId="1" fillId="0" borderId="2" xfId="1" applyBorder="1"/>
    <xf numFmtId="0" fontId="13" fillId="3" borderId="2" xfId="0" applyFont="1" applyFill="1" applyBorder="1"/>
    <xf numFmtId="0" fontId="9" fillId="4" borderId="2" xfId="0" applyFont="1" applyFill="1" applyBorder="1"/>
    <xf numFmtId="0" fontId="10" fillId="3" borderId="2" xfId="0" applyFont="1" applyFill="1" applyBorder="1"/>
    <xf numFmtId="164" fontId="9" fillId="3" borderId="2" xfId="1" applyFont="1" applyFill="1" applyBorder="1"/>
    <xf numFmtId="164" fontId="3" fillId="4" borderId="2" xfId="1" applyFont="1" applyFill="1" applyBorder="1"/>
    <xf numFmtId="164" fontId="14" fillId="4" borderId="2" xfId="1" applyFont="1" applyFill="1" applyBorder="1"/>
    <xf numFmtId="0" fontId="11" fillId="5" borderId="2" xfId="0" applyFont="1" applyFill="1" applyBorder="1"/>
    <xf numFmtId="164" fontId="11" fillId="5" borderId="2" xfId="1" applyFont="1" applyFill="1" applyBorder="1" applyAlignment="1">
      <alignment horizontal="right"/>
    </xf>
    <xf numFmtId="164" fontId="1" fillId="4" borderId="2" xfId="1" applyFill="1" applyBorder="1"/>
    <xf numFmtId="0" fontId="16" fillId="0" borderId="2" xfId="0" applyFont="1" applyBorder="1"/>
    <xf numFmtId="0" fontId="11" fillId="0" borderId="2" xfId="0" applyFont="1" applyBorder="1"/>
    <xf numFmtId="0" fontId="10" fillId="6" borderId="2" xfId="0" applyFont="1" applyFill="1" applyBorder="1"/>
    <xf numFmtId="0" fontId="5" fillId="6" borderId="2" xfId="0" applyFont="1" applyFill="1" applyBorder="1"/>
    <xf numFmtId="0" fontId="17" fillId="6" borderId="2" xfId="0" applyFont="1" applyFill="1" applyBorder="1"/>
    <xf numFmtId="0" fontId="18" fillId="3" borderId="2" xfId="0" applyFont="1" applyFill="1" applyBorder="1"/>
    <xf numFmtId="164" fontId="7" fillId="5" borderId="2" xfId="1" applyFont="1" applyFill="1" applyBorder="1" applyAlignment="1">
      <alignment horizontal="right"/>
    </xf>
    <xf numFmtId="0" fontId="16" fillId="6" borderId="2" xfId="0" applyFont="1" applyFill="1" applyBorder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6" fillId="3" borderId="3" xfId="0" applyFont="1" applyFill="1" applyBorder="1"/>
    <xf numFmtId="0" fontId="6" fillId="3" borderId="4" xfId="0" applyFont="1" applyFill="1" applyBorder="1"/>
    <xf numFmtId="0" fontId="6" fillId="3" borderId="5" xfId="0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6" fillId="3" borderId="0" xfId="0" applyFont="1" applyFill="1"/>
    <xf numFmtId="0" fontId="6" fillId="0" borderId="8" xfId="0" applyFont="1" applyBorder="1"/>
    <xf numFmtId="0" fontId="6" fillId="0" borderId="6" xfId="0" applyFont="1" applyBorder="1"/>
    <xf numFmtId="164" fontId="6" fillId="0" borderId="6" xfId="1" applyFont="1" applyBorder="1"/>
    <xf numFmtId="0" fontId="12" fillId="0" borderId="9" xfId="0" applyFont="1" applyBorder="1"/>
    <xf numFmtId="0" fontId="6" fillId="3" borderId="9" xfId="0" applyFont="1" applyFill="1" applyBorder="1"/>
    <xf numFmtId="0" fontId="6" fillId="0" borderId="9" xfId="0" applyFont="1" applyBorder="1"/>
    <xf numFmtId="164" fontId="6" fillId="0" borderId="2" xfId="1" applyFont="1" applyBorder="1"/>
    <xf numFmtId="164" fontId="7" fillId="4" borderId="2" xfId="1" applyFont="1" applyFill="1" applyBorder="1"/>
    <xf numFmtId="164" fontId="7" fillId="0" borderId="2" xfId="1" applyFont="1" applyBorder="1"/>
    <xf numFmtId="0" fontId="12" fillId="0" borderId="6" xfId="0" applyFont="1" applyBorder="1"/>
    <xf numFmtId="0" fontId="0" fillId="0" borderId="6" xfId="0" applyBorder="1"/>
    <xf numFmtId="0" fontId="12" fillId="0" borderId="8" xfId="0" applyFont="1" applyBorder="1"/>
    <xf numFmtId="0" fontId="6" fillId="0" borderId="0" xfId="0" applyFont="1"/>
    <xf numFmtId="0" fontId="12" fillId="0" borderId="0" xfId="0" applyFont="1"/>
    <xf numFmtId="0" fontId="23" fillId="0" borderId="0" xfId="0" applyFont="1"/>
    <xf numFmtId="0" fontId="6" fillId="6" borderId="0" xfId="0" applyFont="1" applyFill="1"/>
    <xf numFmtId="164" fontId="1" fillId="6" borderId="0" xfId="1" applyFill="1"/>
    <xf numFmtId="164" fontId="24" fillId="3" borderId="2" xfId="1" applyFont="1" applyFill="1" applyBorder="1" applyAlignment="1">
      <alignment horizontal="center"/>
    </xf>
    <xf numFmtId="0" fontId="6" fillId="3" borderId="8" xfId="0" applyFont="1" applyFill="1" applyBorder="1"/>
    <xf numFmtId="0" fontId="9" fillId="3" borderId="6" xfId="0" applyFont="1" applyFill="1" applyBorder="1"/>
    <xf numFmtId="0" fontId="6" fillId="9" borderId="2" xfId="0" applyFont="1" applyFill="1" applyBorder="1"/>
    <xf numFmtId="0" fontId="25" fillId="9" borderId="2" xfId="0" applyFont="1" applyFill="1" applyBorder="1"/>
    <xf numFmtId="0" fontId="26" fillId="6" borderId="2" xfId="0" applyFont="1" applyFill="1" applyBorder="1"/>
    <xf numFmtId="164" fontId="7" fillId="10" borderId="2" xfId="1" applyFont="1" applyFill="1" applyBorder="1" applyAlignment="1">
      <alignment horizontal="right"/>
    </xf>
    <xf numFmtId="0" fontId="17" fillId="0" borderId="2" xfId="0" applyFont="1" applyBorder="1"/>
    <xf numFmtId="164" fontId="27" fillId="6" borderId="2" xfId="1" applyFont="1" applyFill="1" applyBorder="1" applyAlignment="1">
      <alignment horizontal="right"/>
    </xf>
    <xf numFmtId="0" fontId="11" fillId="7" borderId="2" xfId="0" applyFont="1" applyFill="1" applyBorder="1"/>
    <xf numFmtId="164" fontId="7" fillId="8" borderId="2" xfId="1" applyFont="1" applyFill="1" applyBorder="1" applyAlignment="1">
      <alignment horizontal="right"/>
    </xf>
    <xf numFmtId="4" fontId="7" fillId="8" borderId="2" xfId="1" applyNumberFormat="1" applyFont="1" applyFill="1" applyBorder="1" applyAlignment="1">
      <alignment horizontal="right"/>
    </xf>
    <xf numFmtId="0" fontId="7" fillId="7" borderId="0" xfId="0" applyFont="1" applyFill="1"/>
    <xf numFmtId="0" fontId="7" fillId="4" borderId="10" xfId="1" applyNumberFormat="1" applyFont="1" applyFill="1" applyBorder="1" applyAlignment="1">
      <alignment horizontal="center"/>
    </xf>
    <xf numFmtId="164" fontId="11" fillId="5" borderId="10" xfId="1" applyFont="1" applyFill="1" applyBorder="1" applyAlignment="1">
      <alignment horizontal="right" wrapText="1"/>
    </xf>
    <xf numFmtId="164" fontId="7" fillId="6" borderId="10" xfId="1" applyFont="1" applyFill="1" applyBorder="1" applyAlignment="1">
      <alignment horizontal="right"/>
    </xf>
    <xf numFmtId="164" fontId="3" fillId="6" borderId="10" xfId="1" applyFont="1" applyFill="1" applyBorder="1" applyAlignment="1">
      <alignment horizontal="right"/>
    </xf>
    <xf numFmtId="164" fontId="3" fillId="0" borderId="10" xfId="1" applyFont="1" applyBorder="1" applyAlignment="1">
      <alignment horizontal="right"/>
    </xf>
    <xf numFmtId="0" fontId="0" fillId="0" borderId="11" xfId="0" applyBorder="1"/>
    <xf numFmtId="164" fontId="3" fillId="0" borderId="11" xfId="1" applyFont="1" applyBorder="1"/>
    <xf numFmtId="164" fontId="6" fillId="4" borderId="10" xfId="1" applyFont="1" applyFill="1" applyBorder="1" applyAlignment="1">
      <alignment horizontal="right"/>
    </xf>
    <xf numFmtId="164" fontId="3" fillId="0" borderId="10" xfId="1" applyFont="1" applyBorder="1"/>
    <xf numFmtId="164" fontId="3" fillId="0" borderId="11" xfId="0" applyNumberFormat="1" applyFont="1" applyBorder="1"/>
    <xf numFmtId="164" fontId="3" fillId="7" borderId="11" xfId="0" applyNumberFormat="1" applyFont="1" applyFill="1" applyBorder="1"/>
    <xf numFmtId="164" fontId="7" fillId="7" borderId="11" xfId="0" applyNumberFormat="1" applyFont="1" applyFill="1" applyBorder="1"/>
    <xf numFmtId="164" fontId="7" fillId="0" borderId="11" xfId="0" applyNumberFormat="1" applyFont="1" applyBorder="1"/>
    <xf numFmtId="164" fontId="24" fillId="3" borderId="10" xfId="1" applyFont="1" applyFill="1" applyBorder="1" applyAlignment="1">
      <alignment horizontal="center"/>
    </xf>
    <xf numFmtId="165" fontId="7" fillId="4" borderId="10" xfId="1" applyNumberFormat="1" applyFont="1" applyFill="1" applyBorder="1" applyAlignment="1">
      <alignment horizontal="center"/>
    </xf>
    <xf numFmtId="164" fontId="11" fillId="6" borderId="10" xfId="1" applyFont="1" applyFill="1" applyBorder="1" applyAlignment="1">
      <alignment horizontal="right" wrapText="1"/>
    </xf>
    <xf numFmtId="164" fontId="6" fillId="0" borderId="10" xfId="1" applyFont="1" applyBorder="1" applyAlignment="1">
      <alignment horizontal="right"/>
    </xf>
    <xf numFmtId="164" fontId="6" fillId="3" borderId="10" xfId="1" applyFont="1" applyFill="1" applyBorder="1" applyAlignment="1">
      <alignment horizontal="right"/>
    </xf>
    <xf numFmtId="164" fontId="12" fillId="0" borderId="10" xfId="1" applyFont="1" applyBorder="1" applyAlignment="1">
      <alignment horizontal="right"/>
    </xf>
    <xf numFmtId="164" fontId="7" fillId="11" borderId="11" xfId="0" applyNumberFormat="1" applyFont="1" applyFill="1" applyBorder="1"/>
    <xf numFmtId="164" fontId="0" fillId="7" borderId="11" xfId="0" applyNumberFormat="1" applyFill="1" applyBorder="1"/>
    <xf numFmtId="164" fontId="7" fillId="0" borderId="10" xfId="1" applyFont="1" applyBorder="1" applyAlignment="1">
      <alignment horizontal="right"/>
    </xf>
    <xf numFmtId="165" fontId="7" fillId="7" borderId="11" xfId="1" applyNumberFormat="1" applyFont="1" applyFill="1" applyBorder="1"/>
    <xf numFmtId="165" fontId="7" fillId="7" borderId="11" xfId="0" applyNumberFormat="1" applyFont="1" applyFill="1" applyBorder="1"/>
    <xf numFmtId="0" fontId="15" fillId="9" borderId="2" xfId="0" applyFont="1" applyFill="1" applyBorder="1"/>
    <xf numFmtId="164" fontId="3" fillId="10" borderId="2" xfId="1" applyFont="1" applyFill="1" applyBorder="1"/>
    <xf numFmtId="164" fontId="1" fillId="10" borderId="2" xfId="1" applyFill="1" applyBorder="1"/>
    <xf numFmtId="164" fontId="6" fillId="6" borderId="10" xfId="1" applyFont="1" applyFill="1" applyBorder="1" applyAlignment="1">
      <alignment horizontal="right"/>
    </xf>
    <xf numFmtId="164" fontId="8" fillId="4" borderId="10" xfId="1" applyFont="1" applyFill="1" applyBorder="1" applyAlignment="1">
      <alignment horizontal="right"/>
    </xf>
    <xf numFmtId="164" fontId="1" fillId="0" borderId="10" xfId="1" applyBorder="1"/>
    <xf numFmtId="164" fontId="12" fillId="0" borderId="10" xfId="1" applyFont="1" applyBorder="1"/>
    <xf numFmtId="164" fontId="14" fillId="4" borderId="10" xfId="1" applyFont="1" applyFill="1" applyBorder="1"/>
    <xf numFmtId="164" fontId="12" fillId="6" borderId="10" xfId="1" applyFont="1" applyFill="1" applyBorder="1" applyAlignment="1">
      <alignment horizontal="right"/>
    </xf>
    <xf numFmtId="164" fontId="11" fillId="5" borderId="10" xfId="1" applyFont="1" applyFill="1" applyBorder="1" applyAlignment="1">
      <alignment horizontal="right"/>
    </xf>
    <xf numFmtId="164" fontId="1" fillId="10" borderId="10" xfId="1" applyFill="1" applyBorder="1"/>
    <xf numFmtId="164" fontId="7" fillId="10" borderId="10" xfId="1" applyFont="1" applyFill="1" applyBorder="1" applyAlignment="1">
      <alignment horizontal="right"/>
    </xf>
    <xf numFmtId="164" fontId="27" fillId="6" borderId="10" xfId="1" applyFont="1" applyFill="1" applyBorder="1" applyAlignment="1">
      <alignment horizontal="right"/>
    </xf>
    <xf numFmtId="164" fontId="7" fillId="8" borderId="10" xfId="1" applyFont="1" applyFill="1" applyBorder="1" applyAlignment="1">
      <alignment horizontal="right"/>
    </xf>
    <xf numFmtId="164" fontId="7" fillId="5" borderId="10" xfId="1" applyFont="1" applyFill="1" applyBorder="1" applyAlignment="1">
      <alignment horizontal="right"/>
    </xf>
    <xf numFmtId="164" fontId="7" fillId="4" borderId="2" xfId="1" applyFont="1" applyFill="1" applyBorder="1" applyAlignment="1">
      <alignment horizontal="center"/>
    </xf>
    <xf numFmtId="164" fontId="9" fillId="3" borderId="10" xfId="1" applyFont="1" applyFill="1" applyBorder="1"/>
    <xf numFmtId="164" fontId="6" fillId="0" borderId="10" xfId="1" applyFont="1" applyBorder="1"/>
    <xf numFmtId="164" fontId="24" fillId="12" borderId="2" xfId="1" applyFont="1" applyFill="1" applyBorder="1" applyAlignment="1">
      <alignment horizontal="center"/>
    </xf>
    <xf numFmtId="164" fontId="24" fillId="12" borderId="10" xfId="1" applyFont="1" applyFill="1" applyBorder="1" applyAlignment="1">
      <alignment horizontal="center"/>
    </xf>
    <xf numFmtId="165" fontId="7" fillId="12" borderId="2" xfId="1" applyNumberFormat="1" applyFont="1" applyFill="1" applyBorder="1" applyAlignment="1">
      <alignment horizontal="center"/>
    </xf>
    <xf numFmtId="165" fontId="7" fillId="12" borderId="10" xfId="1" applyNumberFormat="1" applyFont="1" applyFill="1" applyBorder="1" applyAlignment="1">
      <alignment horizontal="center"/>
    </xf>
    <xf numFmtId="164" fontId="28" fillId="7" borderId="11" xfId="0" applyNumberFormat="1" applyFont="1" applyFill="1" applyBorder="1"/>
    <xf numFmtId="164" fontId="29" fillId="3" borderId="6" xfId="1" applyFont="1" applyFill="1" applyBorder="1"/>
    <xf numFmtId="164" fontId="29" fillId="3" borderId="12" xfId="1" applyFont="1" applyFill="1" applyBorder="1"/>
    <xf numFmtId="164" fontId="7" fillId="4" borderId="10" xfId="1" applyFont="1" applyFill="1" applyBorder="1"/>
    <xf numFmtId="164" fontId="7" fillId="0" borderId="10" xfId="1" applyFont="1" applyBorder="1"/>
    <xf numFmtId="164" fontId="1" fillId="4" borderId="10" xfId="1" applyFill="1" applyBorder="1"/>
    <xf numFmtId="164" fontId="7" fillId="4" borderId="10" xfId="1" applyFont="1" applyFill="1" applyBorder="1" applyAlignment="1">
      <alignment horizontal="center"/>
    </xf>
    <xf numFmtId="165" fontId="7" fillId="4" borderId="2" xfId="1" applyNumberFormat="1" applyFont="1" applyFill="1" applyBorder="1"/>
    <xf numFmtId="165" fontId="7" fillId="4" borderId="10" xfId="1" applyNumberFormat="1" applyFont="1" applyFill="1" applyBorder="1"/>
    <xf numFmtId="164" fontId="7" fillId="6" borderId="13" xfId="1" applyFont="1" applyFill="1" applyBorder="1" applyAlignment="1">
      <alignment horizontal="right"/>
    </xf>
    <xf numFmtId="164" fontId="3" fillId="6" borderId="13" xfId="1" applyFont="1" applyFill="1" applyBorder="1" applyAlignment="1">
      <alignment horizontal="right"/>
    </xf>
    <xf numFmtId="164" fontId="3" fillId="0" borderId="14" xfId="1" applyFont="1" applyBorder="1"/>
    <xf numFmtId="164" fontId="11" fillId="5" borderId="15" xfId="1" applyFont="1" applyFill="1" applyBorder="1" applyAlignment="1">
      <alignment horizontal="right" wrapText="1"/>
    </xf>
    <xf numFmtId="164" fontId="11" fillId="6" borderId="13" xfId="1" applyFont="1" applyFill="1" applyBorder="1" applyAlignment="1">
      <alignment horizontal="right" wrapText="1"/>
    </xf>
    <xf numFmtId="164" fontId="6" fillId="0" borderId="13" xfId="1" applyFont="1" applyBorder="1" applyAlignment="1">
      <alignment horizontal="right"/>
    </xf>
    <xf numFmtId="164" fontId="3" fillId="0" borderId="13" xfId="1" applyFont="1" applyBorder="1" applyAlignment="1">
      <alignment horizontal="right"/>
    </xf>
    <xf numFmtId="164" fontId="6" fillId="3" borderId="13" xfId="1" applyFont="1" applyFill="1" applyBorder="1" applyAlignment="1">
      <alignment horizontal="right"/>
    </xf>
    <xf numFmtId="164" fontId="12" fillId="0" borderId="13" xfId="1" applyFont="1" applyBorder="1" applyAlignment="1">
      <alignment horizontal="right"/>
    </xf>
    <xf numFmtId="164" fontId="6" fillId="4" borderId="13" xfId="1" applyFont="1" applyFill="1" applyBorder="1" applyAlignment="1">
      <alignment horizontal="right"/>
    </xf>
    <xf numFmtId="164" fontId="12" fillId="0" borderId="16" xfId="1" applyFont="1" applyBorder="1" applyAlignment="1">
      <alignment horizontal="right"/>
    </xf>
    <xf numFmtId="164" fontId="7" fillId="0" borderId="11" xfId="1" applyFont="1" applyBorder="1"/>
    <xf numFmtId="164" fontId="6" fillId="6" borderId="13" xfId="1" applyFont="1" applyFill="1" applyBorder="1" applyAlignment="1">
      <alignment horizontal="right"/>
    </xf>
    <xf numFmtId="165" fontId="29" fillId="3" borderId="11" xfId="1" applyNumberFormat="1" applyFont="1" applyFill="1" applyBorder="1" applyAlignment="1">
      <alignment horizontal="center" vertical="top"/>
    </xf>
    <xf numFmtId="0" fontId="0" fillId="13" borderId="2" xfId="0" applyFill="1" applyBorder="1"/>
    <xf numFmtId="0" fontId="11" fillId="14" borderId="2" xfId="0" applyFont="1" applyFill="1" applyBorder="1"/>
    <xf numFmtId="164" fontId="11" fillId="14" borderId="2" xfId="1" applyFont="1" applyFill="1" applyBorder="1" applyAlignment="1">
      <alignment horizontal="right"/>
    </xf>
    <xf numFmtId="164" fontId="11" fillId="14" borderId="10" xfId="1" applyFont="1" applyFill="1" applyBorder="1" applyAlignment="1">
      <alignment horizontal="right"/>
    </xf>
    <xf numFmtId="164" fontId="7" fillId="13" borderId="11" xfId="0" applyNumberFormat="1" applyFont="1" applyFill="1" applyBorder="1"/>
    <xf numFmtId="164" fontId="0" fillId="0" borderId="0" xfId="1" applyFont="1"/>
    <xf numFmtId="166" fontId="12" fillId="0" borderId="11" xfId="1" applyNumberFormat="1" applyFont="1" applyBorder="1" applyAlignment="1">
      <alignment horizontal="center" vertical="top"/>
    </xf>
    <xf numFmtId="166" fontId="3" fillId="6" borderId="11" xfId="1" applyNumberFormat="1" applyFont="1" applyFill="1" applyBorder="1" applyAlignment="1">
      <alignment horizontal="center" vertical="top"/>
    </xf>
    <xf numFmtId="166" fontId="6" fillId="0" borderId="11" xfId="1" applyNumberFormat="1" applyFont="1" applyBorder="1" applyAlignment="1">
      <alignment horizontal="center" vertical="top"/>
    </xf>
    <xf numFmtId="166" fontId="9" fillId="3" borderId="11" xfId="1" applyNumberFormat="1" applyFont="1" applyFill="1" applyBorder="1" applyAlignment="1">
      <alignment horizontal="center" vertical="top"/>
    </xf>
    <xf numFmtId="164" fontId="3" fillId="6" borderId="0" xfId="1" applyFont="1" applyFill="1" applyBorder="1" applyAlignment="1">
      <alignment horizontal="right"/>
    </xf>
    <xf numFmtId="164" fontId="3" fillId="0" borderId="2" xfId="1" applyFont="1" applyFill="1" applyBorder="1" applyAlignment="1">
      <alignment horizontal="right"/>
    </xf>
    <xf numFmtId="164" fontId="3" fillId="0" borderId="10" xfId="1" applyFont="1" applyFill="1" applyBorder="1" applyAlignment="1">
      <alignment horizontal="right"/>
    </xf>
    <xf numFmtId="164" fontId="7" fillId="0" borderId="2" xfId="1" applyFont="1" applyFill="1" applyBorder="1" applyAlignment="1">
      <alignment horizontal="right"/>
    </xf>
    <xf numFmtId="4" fontId="7" fillId="0" borderId="2" xfId="1" applyNumberFormat="1" applyFont="1" applyFill="1" applyBorder="1" applyAlignment="1">
      <alignment horizontal="right"/>
    </xf>
    <xf numFmtId="164" fontId="7" fillId="0" borderId="10" xfId="1" applyFont="1" applyFill="1" applyBorder="1" applyAlignment="1">
      <alignment horizontal="right"/>
    </xf>
    <xf numFmtId="164" fontId="30" fillId="0" borderId="10" xfId="1" applyFont="1" applyFill="1" applyBorder="1" applyAlignment="1">
      <alignment horizontal="right"/>
    </xf>
    <xf numFmtId="164" fontId="31" fillId="0" borderId="10" xfId="1" applyFont="1" applyFill="1" applyBorder="1" applyAlignment="1">
      <alignment horizontal="right"/>
    </xf>
    <xf numFmtId="164" fontId="30" fillId="0" borderId="11" xfId="0" applyNumberFormat="1" applyFont="1" applyBorder="1"/>
    <xf numFmtId="0" fontId="6" fillId="0" borderId="17" xfId="0" applyFont="1" applyBorder="1"/>
    <xf numFmtId="0" fontId="12" fillId="0" borderId="17" xfId="0" applyFont="1" applyBorder="1"/>
    <xf numFmtId="0" fontId="12" fillId="0" borderId="0" xfId="0" applyFont="1" applyAlignment="1">
      <alignment vertical="center"/>
    </xf>
    <xf numFmtId="164" fontId="1" fillId="0" borderId="0" xfId="1" applyFill="1" applyBorder="1" applyAlignment="1">
      <alignment vertical="center"/>
    </xf>
    <xf numFmtId="164" fontId="1" fillId="0" borderId="0" xfId="1" applyFill="1" applyBorder="1"/>
    <xf numFmtId="164" fontId="35" fillId="7" borderId="11" xfId="0" applyNumberFormat="1" applyFont="1" applyFill="1" applyBorder="1"/>
    <xf numFmtId="164" fontId="19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horizontal="center"/>
    </xf>
    <xf numFmtId="164" fontId="1" fillId="0" borderId="0" xfId="1" applyFill="1"/>
    <xf numFmtId="164" fontId="1" fillId="0" borderId="0" xfId="1" applyBorder="1" applyAlignment="1">
      <alignment vertical="center"/>
    </xf>
    <xf numFmtId="0" fontId="10" fillId="4" borderId="2" xfId="0" applyFont="1" applyFill="1" applyBorder="1"/>
    <xf numFmtId="0" fontId="36" fillId="0" borderId="0" xfId="0" applyFont="1"/>
    <xf numFmtId="0" fontId="7" fillId="5" borderId="2" xfId="0" applyFont="1" applyFill="1" applyBorder="1"/>
    <xf numFmtId="0" fontId="6" fillId="14" borderId="2" xfId="0" applyFont="1" applyFill="1" applyBorder="1"/>
    <xf numFmtId="0" fontId="32" fillId="0" borderId="2" xfId="0" applyFont="1" applyBorder="1"/>
    <xf numFmtId="0" fontId="12" fillId="15" borderId="2" xfId="0" applyFont="1" applyFill="1" applyBorder="1"/>
    <xf numFmtId="0" fontId="9" fillId="16" borderId="2" xfId="0" applyFont="1" applyFill="1" applyBorder="1"/>
    <xf numFmtId="164" fontId="7" fillId="0" borderId="13" xfId="1" applyFont="1" applyBorder="1" applyAlignment="1">
      <alignment horizontal="right"/>
    </xf>
    <xf numFmtId="164" fontId="7" fillId="4" borderId="10" xfId="1" applyFont="1" applyFill="1" applyBorder="1" applyAlignment="1">
      <alignment horizontal="right"/>
    </xf>
    <xf numFmtId="164" fontId="3" fillId="0" borderId="0" xfId="0" applyNumberFormat="1" applyFont="1"/>
    <xf numFmtId="0" fontId="4" fillId="0" borderId="2" xfId="0" applyFont="1" applyBorder="1"/>
    <xf numFmtId="0" fontId="31" fillId="16" borderId="2" xfId="0" applyFont="1" applyFill="1" applyBorder="1"/>
    <xf numFmtId="164" fontId="31" fillId="16" borderId="2" xfId="1" applyFont="1" applyFill="1" applyBorder="1" applyAlignment="1">
      <alignment horizontal="right"/>
    </xf>
    <xf numFmtId="164" fontId="31" fillId="16" borderId="10" xfId="1" applyFont="1" applyFill="1" applyBorder="1" applyAlignment="1">
      <alignment horizontal="right"/>
    </xf>
    <xf numFmtId="164" fontId="33" fillId="11" borderId="11" xfId="0" applyNumberFormat="1" applyFont="1" applyFill="1" applyBorder="1"/>
    <xf numFmtId="164" fontId="7" fillId="15" borderId="2" xfId="1" applyFont="1" applyFill="1" applyBorder="1" applyAlignment="1">
      <alignment horizontal="right"/>
    </xf>
    <xf numFmtId="164" fontId="7" fillId="15" borderId="10" xfId="1" applyFont="1" applyFill="1" applyBorder="1" applyAlignment="1">
      <alignment horizontal="right"/>
    </xf>
    <xf numFmtId="164" fontId="32" fillId="3" borderId="12" xfId="1" applyFont="1" applyFill="1" applyBorder="1"/>
    <xf numFmtId="165" fontId="7" fillId="4" borderId="10" xfId="1" applyNumberFormat="1" applyFont="1" applyFill="1" applyBorder="1" applyAlignment="1">
      <alignment horizontal="right"/>
    </xf>
    <xf numFmtId="4" fontId="7" fillId="0" borderId="10" xfId="1" applyNumberFormat="1" applyFont="1" applyFill="1" applyBorder="1" applyAlignment="1">
      <alignment horizontal="right" vertical="center"/>
    </xf>
    <xf numFmtId="165" fontId="7" fillId="15" borderId="2" xfId="1" applyNumberFormat="1" applyFont="1" applyFill="1" applyBorder="1" applyAlignment="1">
      <alignment horizontal="right"/>
    </xf>
    <xf numFmtId="165" fontId="7" fillId="15" borderId="10" xfId="1" applyNumberFormat="1" applyFont="1" applyFill="1" applyBorder="1" applyAlignment="1">
      <alignment horizontal="right"/>
    </xf>
    <xf numFmtId="164" fontId="7" fillId="4" borderId="2" xfId="1" applyFont="1" applyFill="1" applyBorder="1" applyAlignment="1">
      <alignment horizontal="right"/>
    </xf>
    <xf numFmtId="165" fontId="7" fillId="4" borderId="2" xfId="1" applyNumberFormat="1" applyFont="1" applyFill="1" applyBorder="1" applyAlignment="1">
      <alignment horizontal="right"/>
    </xf>
    <xf numFmtId="165" fontId="7" fillId="11" borderId="11" xfId="0" applyNumberFormat="1" applyFont="1" applyFill="1" applyBorder="1"/>
    <xf numFmtId="164" fontId="11" fillId="0" borderId="10" xfId="1" applyFont="1" applyFill="1" applyBorder="1" applyAlignment="1">
      <alignment horizontal="right" wrapText="1"/>
    </xf>
    <xf numFmtId="164" fontId="7" fillId="0" borderId="11" xfId="1" applyFont="1" applyFill="1" applyBorder="1"/>
    <xf numFmtId="164" fontId="3" fillId="0" borderId="11" xfId="1" applyFont="1" applyFill="1" applyBorder="1"/>
    <xf numFmtId="164" fontId="3" fillId="0" borderId="11" xfId="1" applyFont="1" applyFill="1" applyBorder="1" applyAlignment="1">
      <alignment horizontal="right"/>
    </xf>
    <xf numFmtId="164" fontId="33" fillId="0" borderId="10" xfId="1" applyFont="1" applyFill="1" applyBorder="1" applyAlignment="1">
      <alignment horizontal="right"/>
    </xf>
    <xf numFmtId="164" fontId="30" fillId="0" borderId="0" xfId="1" applyFont="1" applyFill="1"/>
    <xf numFmtId="164" fontId="6" fillId="0" borderId="10" xfId="1" applyFont="1" applyFill="1" applyBorder="1" applyAlignment="1">
      <alignment horizontal="right"/>
    </xf>
    <xf numFmtId="164" fontId="32" fillId="0" borderId="10" xfId="1" applyFont="1" applyFill="1" applyBorder="1" applyAlignment="1">
      <alignment horizontal="right"/>
    </xf>
    <xf numFmtId="164" fontId="12" fillId="0" borderId="10" xfId="1" applyFont="1" applyFill="1" applyBorder="1" applyAlignment="1">
      <alignment horizontal="right"/>
    </xf>
    <xf numFmtId="164" fontId="33" fillId="0" borderId="11" xfId="0" applyNumberFormat="1" applyFont="1" applyBorder="1"/>
    <xf numFmtId="164" fontId="30" fillId="0" borderId="2" xfId="1" applyFont="1" applyFill="1" applyBorder="1" applyAlignment="1">
      <alignment horizontal="right"/>
    </xf>
    <xf numFmtId="164" fontId="12" fillId="0" borderId="10" xfId="1" applyFont="1" applyFill="1" applyBorder="1"/>
    <xf numFmtId="164" fontId="3" fillId="0" borderId="10" xfId="1" applyFont="1" applyFill="1" applyBorder="1"/>
    <xf numFmtId="164" fontId="27" fillId="0" borderId="10" xfId="1" applyFont="1" applyFill="1" applyBorder="1" applyAlignment="1">
      <alignment horizontal="right"/>
    </xf>
    <xf numFmtId="164" fontId="6" fillId="0" borderId="6" xfId="1" applyFont="1" applyFill="1" applyBorder="1"/>
    <xf numFmtId="164" fontId="12" fillId="0" borderId="2" xfId="1" applyFont="1" applyFill="1" applyBorder="1"/>
    <xf numFmtId="0" fontId="0" fillId="7" borderId="11" xfId="0" applyFill="1" applyBorder="1"/>
    <xf numFmtId="164" fontId="11" fillId="11" borderId="10" xfId="1" applyFont="1" applyFill="1" applyBorder="1" applyAlignment="1">
      <alignment horizontal="right" wrapText="1"/>
    </xf>
    <xf numFmtId="164" fontId="7" fillId="17" borderId="13" xfId="1" applyFont="1" applyFill="1" applyBorder="1" applyAlignment="1">
      <alignment horizontal="right"/>
    </xf>
    <xf numFmtId="164" fontId="3" fillId="17" borderId="13" xfId="1" applyFont="1" applyFill="1" applyBorder="1" applyAlignment="1">
      <alignment horizontal="right"/>
    </xf>
    <xf numFmtId="164" fontId="7" fillId="17" borderId="2" xfId="1" applyFont="1" applyFill="1" applyBorder="1" applyAlignment="1">
      <alignment horizontal="right"/>
    </xf>
    <xf numFmtId="164" fontId="3" fillId="17" borderId="2" xfId="1" applyFont="1" applyFill="1" applyBorder="1" applyAlignment="1">
      <alignment horizontal="right"/>
    </xf>
    <xf numFmtId="164" fontId="7" fillId="18" borderId="11" xfId="1" applyFont="1" applyFill="1" applyBorder="1"/>
    <xf numFmtId="164" fontId="3" fillId="18" borderId="11" xfId="1" applyFont="1" applyFill="1" applyBorder="1"/>
    <xf numFmtId="164" fontId="3" fillId="18" borderId="14" xfId="1" applyFont="1" applyFill="1" applyBorder="1"/>
    <xf numFmtId="164" fontId="3" fillId="18" borderId="11" xfId="0" applyNumberFormat="1" applyFont="1" applyFill="1" applyBorder="1"/>
    <xf numFmtId="0" fontId="0" fillId="18" borderId="11" xfId="0" applyFill="1" applyBorder="1"/>
    <xf numFmtId="164" fontId="6" fillId="7" borderId="10" xfId="1" applyFont="1" applyFill="1" applyBorder="1" applyAlignment="1">
      <alignment horizontal="right"/>
    </xf>
    <xf numFmtId="165" fontId="7" fillId="7" borderId="11" xfId="0" applyNumberFormat="1" applyFont="1" applyFill="1" applyBorder="1" applyAlignment="1">
      <alignment horizontal="center"/>
    </xf>
    <xf numFmtId="164" fontId="19" fillId="7" borderId="11" xfId="0" applyNumberFormat="1" applyFont="1" applyFill="1" applyBorder="1"/>
    <xf numFmtId="164" fontId="34" fillId="11" borderId="10" xfId="1" applyFont="1" applyFill="1" applyBorder="1" applyAlignment="1">
      <alignment horizontal="right"/>
    </xf>
    <xf numFmtId="164" fontId="11" fillId="11" borderId="10" xfId="1" applyFont="1" applyFill="1" applyBorder="1" applyAlignment="1">
      <alignment horizontal="right"/>
    </xf>
    <xf numFmtId="165" fontId="33" fillId="7" borderId="11" xfId="0" applyNumberFormat="1" applyFont="1" applyFill="1" applyBorder="1"/>
    <xf numFmtId="0" fontId="0" fillId="7" borderId="18" xfId="0" applyFill="1" applyBorder="1"/>
    <xf numFmtId="164" fontId="33" fillId="7" borderId="19" xfId="0" applyNumberFormat="1" applyFont="1" applyFill="1" applyBorder="1"/>
    <xf numFmtId="0" fontId="0" fillId="19" borderId="11" xfId="0" applyFill="1" applyBorder="1"/>
    <xf numFmtId="165" fontId="7" fillId="19" borderId="11" xfId="1" applyNumberFormat="1" applyFont="1" applyFill="1" applyBorder="1"/>
    <xf numFmtId="164" fontId="11" fillId="20" borderId="10" xfId="1" applyFont="1" applyFill="1" applyBorder="1" applyAlignment="1">
      <alignment horizontal="right" wrapText="1"/>
    </xf>
    <xf numFmtId="164" fontId="7" fillId="21" borderId="11" xfId="0" applyNumberFormat="1" applyFont="1" applyFill="1" applyBorder="1"/>
    <xf numFmtId="164" fontId="7" fillId="19" borderId="11" xfId="0" applyNumberFormat="1" applyFont="1" applyFill="1" applyBorder="1"/>
    <xf numFmtId="165" fontId="7" fillId="19" borderId="11" xfId="0" applyNumberFormat="1" applyFont="1" applyFill="1" applyBorder="1"/>
    <xf numFmtId="164" fontId="11" fillId="20" borderId="15" xfId="1" applyFont="1" applyFill="1" applyBorder="1" applyAlignment="1">
      <alignment horizontal="right" wrapText="1"/>
    </xf>
    <xf numFmtId="164" fontId="6" fillId="22" borderId="13" xfId="1" applyFont="1" applyFill="1" applyBorder="1" applyAlignment="1">
      <alignment horizontal="right"/>
    </xf>
    <xf numFmtId="164" fontId="6" fillId="23" borderId="10" xfId="1" applyFont="1" applyFill="1" applyBorder="1" applyAlignment="1">
      <alignment horizontal="right"/>
    </xf>
    <xf numFmtId="164" fontId="6" fillId="23" borderId="13" xfId="1" applyFont="1" applyFill="1" applyBorder="1" applyAlignment="1">
      <alignment horizontal="right"/>
    </xf>
    <xf numFmtId="164" fontId="33" fillId="21" borderId="11" xfId="0" applyNumberFormat="1" applyFont="1" applyFill="1" applyBorder="1"/>
    <xf numFmtId="164" fontId="6" fillId="22" borderId="10" xfId="1" applyFont="1" applyFill="1" applyBorder="1" applyAlignment="1">
      <alignment horizontal="right"/>
    </xf>
    <xf numFmtId="164" fontId="11" fillId="20" borderId="10" xfId="1" applyFont="1" applyFill="1" applyBorder="1" applyAlignment="1">
      <alignment horizontal="right"/>
    </xf>
    <xf numFmtId="164" fontId="3" fillId="19" borderId="11" xfId="0" applyNumberFormat="1" applyFont="1" applyFill="1" applyBorder="1"/>
    <xf numFmtId="164" fontId="0" fillId="19" borderId="11" xfId="0" applyNumberFormat="1" applyFill="1" applyBorder="1"/>
    <xf numFmtId="164" fontId="11" fillId="17" borderId="13" xfId="1" applyFont="1" applyFill="1" applyBorder="1" applyAlignment="1">
      <alignment horizontal="right" wrapText="1"/>
    </xf>
    <xf numFmtId="164" fontId="6" fillId="18" borderId="13" xfId="1" applyFont="1" applyFill="1" applyBorder="1" applyAlignment="1">
      <alignment horizontal="right"/>
    </xf>
    <xf numFmtId="164" fontId="3" fillId="18" borderId="13" xfId="1" applyFont="1" applyFill="1" applyBorder="1" applyAlignment="1">
      <alignment horizontal="right"/>
    </xf>
    <xf numFmtId="164" fontId="12" fillId="18" borderId="13" xfId="1" applyFont="1" applyFill="1" applyBorder="1" applyAlignment="1">
      <alignment horizontal="right"/>
    </xf>
    <xf numFmtId="164" fontId="7" fillId="18" borderId="11" xfId="0" applyNumberFormat="1" applyFont="1" applyFill="1" applyBorder="1"/>
    <xf numFmtId="164" fontId="30" fillId="18" borderId="10" xfId="1" applyFont="1" applyFill="1" applyBorder="1" applyAlignment="1">
      <alignment horizontal="right"/>
    </xf>
    <xf numFmtId="164" fontId="31" fillId="18" borderId="10" xfId="1" applyFont="1" applyFill="1" applyBorder="1" applyAlignment="1">
      <alignment horizontal="right"/>
    </xf>
    <xf numFmtId="164" fontId="30" fillId="18" borderId="11" xfId="0" applyNumberFormat="1" applyFont="1" applyFill="1" applyBorder="1"/>
    <xf numFmtId="164" fontId="7" fillId="18" borderId="13" xfId="1" applyFont="1" applyFill="1" applyBorder="1" applyAlignment="1">
      <alignment horizontal="right"/>
    </xf>
    <xf numFmtId="164" fontId="12" fillId="18" borderId="16" xfId="1" applyFont="1" applyFill="1" applyBorder="1" applyAlignment="1">
      <alignment horizontal="right"/>
    </xf>
    <xf numFmtId="164" fontId="6" fillId="18" borderId="10" xfId="1" applyFont="1" applyFill="1" applyBorder="1" applyAlignment="1">
      <alignment horizontal="right"/>
    </xf>
    <xf numFmtId="164" fontId="3" fillId="18" borderId="10" xfId="1" applyFont="1" applyFill="1" applyBorder="1" applyAlignment="1">
      <alignment horizontal="right"/>
    </xf>
    <xf numFmtId="164" fontId="3" fillId="17" borderId="10" xfId="1" applyFont="1" applyFill="1" applyBorder="1" applyAlignment="1">
      <alignment horizontal="right"/>
    </xf>
    <xf numFmtId="164" fontId="3" fillId="18" borderId="2" xfId="1" applyFont="1" applyFill="1" applyBorder="1" applyAlignment="1">
      <alignment horizontal="right"/>
    </xf>
    <xf numFmtId="164" fontId="12" fillId="18" borderId="10" xfId="1" applyFont="1" applyFill="1" applyBorder="1" applyAlignment="1">
      <alignment horizontal="right"/>
    </xf>
    <xf numFmtId="164" fontId="7" fillId="18" borderId="10" xfId="1" applyFont="1" applyFill="1" applyBorder="1" applyAlignment="1">
      <alignment horizontal="right"/>
    </xf>
    <xf numFmtId="164" fontId="12" fillId="18" borderId="10" xfId="1" applyFont="1" applyFill="1" applyBorder="1"/>
    <xf numFmtId="164" fontId="3" fillId="18" borderId="10" xfId="1" applyFont="1" applyFill="1" applyBorder="1"/>
    <xf numFmtId="164" fontId="6" fillId="17" borderId="10" xfId="1" applyFont="1" applyFill="1" applyBorder="1" applyAlignment="1">
      <alignment horizontal="right"/>
    </xf>
    <xf numFmtId="164" fontId="12" fillId="17" borderId="10" xfId="1" applyFont="1" applyFill="1" applyBorder="1" applyAlignment="1">
      <alignment horizontal="right"/>
    </xf>
    <xf numFmtId="164" fontId="6" fillId="17" borderId="13" xfId="1" applyFont="1" applyFill="1" applyBorder="1" applyAlignment="1">
      <alignment horizontal="right"/>
    </xf>
    <xf numFmtId="164" fontId="7" fillId="17" borderId="10" xfId="1" applyFont="1" applyFill="1" applyBorder="1" applyAlignment="1">
      <alignment horizontal="right"/>
    </xf>
    <xf numFmtId="164" fontId="7" fillId="24" borderId="10" xfId="1" applyFont="1" applyFill="1" applyBorder="1" applyAlignment="1">
      <alignment horizontal="right"/>
    </xf>
    <xf numFmtId="164" fontId="27" fillId="17" borderId="10" xfId="1" applyFont="1" applyFill="1" applyBorder="1" applyAlignment="1">
      <alignment horizontal="right"/>
    </xf>
    <xf numFmtId="0" fontId="0" fillId="18" borderId="0" xfId="0" applyFill="1"/>
    <xf numFmtId="164" fontId="6" fillId="18" borderId="6" xfId="1" applyFont="1" applyFill="1" applyBorder="1"/>
    <xf numFmtId="164" fontId="12" fillId="18" borderId="2" xfId="1" applyFont="1" applyFill="1" applyBorder="1"/>
    <xf numFmtId="164" fontId="35" fillId="21" borderId="11" xfId="0" applyNumberFormat="1" applyFont="1" applyFill="1" applyBorder="1"/>
    <xf numFmtId="164" fontId="28" fillId="21" borderId="11" xfId="0" applyNumberFormat="1" applyFont="1" applyFill="1" applyBorder="1"/>
    <xf numFmtId="0" fontId="37" fillId="0" borderId="0" xfId="0" applyFont="1"/>
  </cellXfs>
  <cellStyles count="3">
    <cellStyle name="Čiarka" xfId="1" builtinId="3" customBuiltin="1"/>
    <cellStyle name="Kontrolná bunka" xfId="2" builtinId="23" customBuiltin="1"/>
    <cellStyle name="Normálna" xfId="0" builtinId="0" customBuiltin="1"/>
  </cellStyles>
  <dxfs count="0"/>
  <tableStyles count="0" defaultTableStyle="TableStyleMedium2" defaultPivotStyle="PivotStyleLight16"/>
  <colors>
    <mruColors>
      <color rgb="FF6CA644"/>
      <color rgb="FF7FB9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Y415"/>
  <sheetViews>
    <sheetView tabSelected="1" topLeftCell="E381" zoomScale="130" zoomScaleNormal="130" zoomScaleSheetLayoutView="130" workbookViewId="0">
      <selection activeCell="I81" sqref="I81"/>
    </sheetView>
  </sheetViews>
  <sheetFormatPr defaultRowHeight="12.75" outlineLevelRow="1" x14ac:dyDescent="0.2"/>
  <cols>
    <col min="1" max="1" width="4.7109375" customWidth="1"/>
    <col min="2" max="2" width="6.7109375" customWidth="1"/>
    <col min="3" max="3" width="7.28515625" customWidth="1"/>
    <col min="4" max="4" width="31.85546875" customWidth="1"/>
    <col min="5" max="6" width="13.28515625" style="1" customWidth="1"/>
    <col min="7" max="7" width="13.85546875" style="1" customWidth="1"/>
    <col min="8" max="8" width="16.28515625" customWidth="1"/>
    <col min="9" max="9" width="15.140625" customWidth="1"/>
    <col min="10" max="11" width="16.28515625" customWidth="1"/>
    <col min="12" max="12" width="12.7109375" customWidth="1"/>
    <col min="13" max="13" width="9.42578125" bestFit="1" customWidth="1"/>
  </cols>
  <sheetData>
    <row r="1" spans="1:233" ht="33.75" x14ac:dyDescent="0.5">
      <c r="A1" s="302" t="s">
        <v>202</v>
      </c>
      <c r="B1" s="302"/>
      <c r="C1" s="302"/>
      <c r="D1" s="302"/>
      <c r="E1" s="302"/>
      <c r="F1" s="302"/>
    </row>
    <row r="2" spans="1:233" ht="9" customHeight="1" x14ac:dyDescent="0.25">
      <c r="A2" s="2"/>
      <c r="B2" s="2"/>
      <c r="C2" s="2"/>
      <c r="D2" s="2"/>
    </row>
    <row r="3" spans="1:233" x14ac:dyDescent="0.2">
      <c r="A3" s="3"/>
      <c r="B3" s="4"/>
      <c r="C3" s="4" t="s">
        <v>0</v>
      </c>
      <c r="D3" s="4"/>
      <c r="E3" s="87" t="s">
        <v>1</v>
      </c>
      <c r="F3" s="87" t="s">
        <v>1</v>
      </c>
      <c r="G3" s="87" t="s">
        <v>1</v>
      </c>
      <c r="H3" s="99" t="s">
        <v>170</v>
      </c>
      <c r="I3" s="239" t="s">
        <v>177</v>
      </c>
      <c r="J3" s="258" t="s">
        <v>144</v>
      </c>
      <c r="K3" s="239" t="s">
        <v>144</v>
      </c>
      <c r="L3" s="239" t="s">
        <v>144</v>
      </c>
    </row>
    <row r="4" spans="1:233" x14ac:dyDescent="0.2">
      <c r="A4" s="3"/>
      <c r="B4" s="4"/>
      <c r="C4" s="6"/>
      <c r="D4" s="4"/>
      <c r="E4" s="7">
        <v>2021</v>
      </c>
      <c r="F4" s="7">
        <v>2022</v>
      </c>
      <c r="G4" s="7">
        <v>2023</v>
      </c>
      <c r="H4" s="100">
        <v>2024</v>
      </c>
      <c r="I4" s="122">
        <v>2024</v>
      </c>
      <c r="J4" s="259">
        <v>2025</v>
      </c>
      <c r="K4" s="122">
        <v>2026</v>
      </c>
      <c r="L4" s="122">
        <v>2027</v>
      </c>
    </row>
    <row r="5" spans="1:233" x14ac:dyDescent="0.2">
      <c r="A5" s="8" t="s">
        <v>2</v>
      </c>
      <c r="B5" s="9"/>
      <c r="C5" s="8" t="s">
        <v>3</v>
      </c>
      <c r="D5" s="10" t="s">
        <v>4</v>
      </c>
      <c r="E5" s="11">
        <f>E6+E8+E18+E28+E61</f>
        <v>114017</v>
      </c>
      <c r="F5" s="11">
        <f>F6+F8+F28+F61</f>
        <v>126220.23000000003</v>
      </c>
      <c r="G5" s="11">
        <f>G6+G8+G18+G28+G61</f>
        <v>126131.82999999999</v>
      </c>
      <c r="H5" s="101">
        <f>H6+H8+H18+H28</f>
        <v>143482</v>
      </c>
      <c r="I5" s="240">
        <f>I6+I8+I18+I28</f>
        <v>143158</v>
      </c>
      <c r="J5" s="260">
        <f>J6+J8+J18+J28</f>
        <v>147860</v>
      </c>
      <c r="K5" s="101">
        <f>K6+K8+K18+K28</f>
        <v>149360</v>
      </c>
      <c r="L5" s="101">
        <f>L6+L8+L18+L28</f>
        <v>149360</v>
      </c>
    </row>
    <row r="6" spans="1:233" x14ac:dyDescent="0.2">
      <c r="A6" s="12">
        <v>41</v>
      </c>
      <c r="B6" s="13">
        <v>61</v>
      </c>
      <c r="C6" s="13">
        <v>610</v>
      </c>
      <c r="D6" s="13" t="s">
        <v>5</v>
      </c>
      <c r="E6" s="15">
        <v>67929</v>
      </c>
      <c r="F6" s="15">
        <v>73542.460000000006</v>
      </c>
      <c r="G6" s="15">
        <f t="shared" ref="G6:L6" si="0">G7</f>
        <v>75707.41</v>
      </c>
      <c r="H6" s="102">
        <f t="shared" si="0"/>
        <v>84000</v>
      </c>
      <c r="I6" s="184">
        <f t="shared" si="0"/>
        <v>84000</v>
      </c>
      <c r="J6" s="241">
        <f t="shared" si="0"/>
        <v>89000</v>
      </c>
      <c r="K6" s="155">
        <f t="shared" si="0"/>
        <v>89000</v>
      </c>
      <c r="L6" s="155">
        <f t="shared" si="0"/>
        <v>89000</v>
      </c>
    </row>
    <row r="7" spans="1:233" ht="11.25" customHeight="1" outlineLevel="1" x14ac:dyDescent="0.2">
      <c r="A7" s="12">
        <v>41</v>
      </c>
      <c r="B7" s="13"/>
      <c r="C7" s="12">
        <v>611</v>
      </c>
      <c r="D7" s="12" t="s">
        <v>6</v>
      </c>
      <c r="E7" s="16">
        <v>67929</v>
      </c>
      <c r="F7" s="16">
        <v>73542.460000000006</v>
      </c>
      <c r="G7" s="16">
        <v>75707.41</v>
      </c>
      <c r="H7" s="103">
        <v>84000</v>
      </c>
      <c r="I7" s="181">
        <v>84000</v>
      </c>
      <c r="J7" s="242">
        <v>89000</v>
      </c>
      <c r="K7" s="156">
        <v>89000</v>
      </c>
      <c r="L7" s="156">
        <v>89000</v>
      </c>
    </row>
    <row r="8" spans="1:233" x14ac:dyDescent="0.2">
      <c r="A8" s="12">
        <v>41</v>
      </c>
      <c r="B8" s="13">
        <v>62</v>
      </c>
      <c r="C8" s="13"/>
      <c r="D8" s="13" t="s">
        <v>7</v>
      </c>
      <c r="E8" s="15">
        <f>E9+E10+E11+E12+E13+E14+E15+E16+E17</f>
        <v>27992</v>
      </c>
      <c r="F8" s="15">
        <f t="shared" ref="F8:H8" si="1">SUM(F9:F17)</f>
        <v>31106.370000000003</v>
      </c>
      <c r="G8" s="15">
        <f t="shared" si="1"/>
        <v>34341.409999999989</v>
      </c>
      <c r="H8" s="15">
        <f t="shared" si="1"/>
        <v>33640</v>
      </c>
      <c r="I8" s="182">
        <v>33640</v>
      </c>
      <c r="J8" s="243">
        <f>SUM(J9:J17)</f>
        <v>34000</v>
      </c>
      <c r="K8" s="15">
        <v>34000</v>
      </c>
      <c r="L8" s="15">
        <v>34000</v>
      </c>
    </row>
    <row r="9" spans="1:233" outlineLevel="1" x14ac:dyDescent="0.2">
      <c r="A9" s="12">
        <v>41</v>
      </c>
      <c r="B9" s="12"/>
      <c r="C9" s="12" t="s">
        <v>8</v>
      </c>
      <c r="D9" s="12" t="s">
        <v>9</v>
      </c>
      <c r="E9" s="16">
        <v>8017</v>
      </c>
      <c r="F9" s="16">
        <v>8852.06</v>
      </c>
      <c r="G9" s="16">
        <v>10812.58</v>
      </c>
      <c r="H9" s="16">
        <v>8500</v>
      </c>
      <c r="I9" s="180">
        <v>8500</v>
      </c>
      <c r="J9" s="244">
        <v>8700</v>
      </c>
      <c r="K9" s="16">
        <v>8700</v>
      </c>
      <c r="L9" s="16">
        <v>8700</v>
      </c>
      <c r="HY9">
        <f t="shared" ref="HY9:HY17" si="2">SUM(A9:HX9)</f>
        <v>70822.64</v>
      </c>
    </row>
    <row r="10" spans="1:233" outlineLevel="1" x14ac:dyDescent="0.2">
      <c r="A10" s="12">
        <v>41</v>
      </c>
      <c r="B10" s="12"/>
      <c r="C10" s="12">
        <v>625001</v>
      </c>
      <c r="D10" s="12" t="s">
        <v>10</v>
      </c>
      <c r="E10" s="16">
        <v>1093</v>
      </c>
      <c r="F10" s="16">
        <v>1262.4100000000001</v>
      </c>
      <c r="G10" s="16">
        <v>1323.99</v>
      </c>
      <c r="H10" s="16">
        <v>1200</v>
      </c>
      <c r="I10" s="180">
        <v>1200</v>
      </c>
      <c r="J10" s="244">
        <v>1200</v>
      </c>
      <c r="K10" s="16">
        <v>1200</v>
      </c>
      <c r="L10" s="16">
        <v>1200</v>
      </c>
      <c r="HY10">
        <f t="shared" si="2"/>
        <v>634721.4</v>
      </c>
    </row>
    <row r="11" spans="1:233" outlineLevel="1" x14ac:dyDescent="0.2">
      <c r="A11" s="12">
        <v>41</v>
      </c>
      <c r="B11" s="12"/>
      <c r="C11" s="12">
        <v>625002</v>
      </c>
      <c r="D11" s="12" t="s">
        <v>11</v>
      </c>
      <c r="E11" s="16">
        <v>10939</v>
      </c>
      <c r="F11" s="16">
        <v>11919.88</v>
      </c>
      <c r="G11" s="16">
        <v>12767.81</v>
      </c>
      <c r="H11" s="16">
        <v>15000</v>
      </c>
      <c r="I11" s="180">
        <v>15000</v>
      </c>
      <c r="J11" s="244">
        <v>15160</v>
      </c>
      <c r="K11" s="16">
        <v>15160</v>
      </c>
      <c r="L11" s="16">
        <v>15160</v>
      </c>
      <c r="HY11">
        <f t="shared" si="2"/>
        <v>736149.69000000006</v>
      </c>
    </row>
    <row r="12" spans="1:233" outlineLevel="1" x14ac:dyDescent="0.2">
      <c r="A12" s="12">
        <v>41</v>
      </c>
      <c r="B12" s="12"/>
      <c r="C12" s="12">
        <v>625003</v>
      </c>
      <c r="D12" s="12" t="s">
        <v>12</v>
      </c>
      <c r="E12" s="16">
        <v>616</v>
      </c>
      <c r="F12" s="16">
        <v>720.4</v>
      </c>
      <c r="G12" s="16">
        <v>766.21</v>
      </c>
      <c r="H12" s="16">
        <v>700</v>
      </c>
      <c r="I12" s="180">
        <v>700</v>
      </c>
      <c r="J12" s="244">
        <v>700</v>
      </c>
      <c r="K12" s="16">
        <v>700</v>
      </c>
      <c r="L12" s="16">
        <v>700</v>
      </c>
      <c r="HY12">
        <f t="shared" si="2"/>
        <v>630646.61</v>
      </c>
    </row>
    <row r="13" spans="1:233" outlineLevel="1" x14ac:dyDescent="0.2">
      <c r="A13" s="12">
        <v>41</v>
      </c>
      <c r="B13" s="12"/>
      <c r="C13" s="12">
        <v>625004</v>
      </c>
      <c r="D13" s="12" t="s">
        <v>13</v>
      </c>
      <c r="E13" s="16">
        <v>2244</v>
      </c>
      <c r="F13" s="16">
        <v>2702.15</v>
      </c>
      <c r="G13" s="16">
        <v>3294.03</v>
      </c>
      <c r="H13" s="16">
        <v>2600</v>
      </c>
      <c r="I13" s="180">
        <v>2600</v>
      </c>
      <c r="J13" s="244">
        <v>2600</v>
      </c>
      <c r="K13" s="16">
        <v>2600</v>
      </c>
      <c r="L13" s="16">
        <v>2600</v>
      </c>
      <c r="HY13">
        <f t="shared" si="2"/>
        <v>646285.18000000005</v>
      </c>
    </row>
    <row r="14" spans="1:233" outlineLevel="1" x14ac:dyDescent="0.2">
      <c r="A14" s="12">
        <v>41</v>
      </c>
      <c r="B14" s="12"/>
      <c r="C14" s="12">
        <v>625005</v>
      </c>
      <c r="D14" s="12" t="s">
        <v>181</v>
      </c>
      <c r="E14" s="16">
        <v>781</v>
      </c>
      <c r="F14" s="16">
        <v>886.57</v>
      </c>
      <c r="G14" s="16">
        <v>1019.96</v>
      </c>
      <c r="H14" s="16">
        <v>1300</v>
      </c>
      <c r="I14" s="180">
        <v>1300</v>
      </c>
      <c r="J14" s="244">
        <v>1300</v>
      </c>
      <c r="K14" s="16">
        <v>1300</v>
      </c>
      <c r="L14" s="16">
        <v>1300</v>
      </c>
      <c r="HY14">
        <f t="shared" si="2"/>
        <v>634233.52999999991</v>
      </c>
    </row>
    <row r="15" spans="1:233" outlineLevel="1" x14ac:dyDescent="0.2">
      <c r="A15" s="12">
        <v>41</v>
      </c>
      <c r="B15" s="12"/>
      <c r="C15" s="12">
        <v>625006</v>
      </c>
      <c r="D15" s="12" t="s">
        <v>15</v>
      </c>
      <c r="E15" s="16">
        <v>195</v>
      </c>
      <c r="F15" s="16">
        <v>224.48</v>
      </c>
      <c r="G15" s="16">
        <v>233.76</v>
      </c>
      <c r="H15" s="16">
        <v>220</v>
      </c>
      <c r="I15" s="180">
        <v>220</v>
      </c>
      <c r="J15" s="244">
        <v>220</v>
      </c>
      <c r="K15" s="16">
        <v>220</v>
      </c>
      <c r="L15" s="16">
        <v>220</v>
      </c>
      <c r="HY15">
        <f t="shared" si="2"/>
        <v>626800.24</v>
      </c>
    </row>
    <row r="16" spans="1:233" outlineLevel="1" x14ac:dyDescent="0.2">
      <c r="A16" s="12">
        <v>41</v>
      </c>
      <c r="B16" s="12"/>
      <c r="C16" s="12">
        <v>625007</v>
      </c>
      <c r="D16" s="12" t="s">
        <v>16</v>
      </c>
      <c r="E16" s="16">
        <v>3711</v>
      </c>
      <c r="F16" s="16">
        <v>4278.42</v>
      </c>
      <c r="G16" s="16">
        <v>3969.87</v>
      </c>
      <c r="H16" s="16">
        <v>4000</v>
      </c>
      <c r="I16" s="180">
        <v>4000</v>
      </c>
      <c r="J16" s="244">
        <v>4000</v>
      </c>
      <c r="K16" s="16">
        <v>4000</v>
      </c>
      <c r="L16" s="16">
        <v>4000</v>
      </c>
      <c r="HY16">
        <f t="shared" si="2"/>
        <v>657007.29</v>
      </c>
    </row>
    <row r="17" spans="1:233" outlineLevel="1" x14ac:dyDescent="0.2">
      <c r="A17" s="12">
        <v>41</v>
      </c>
      <c r="B17" s="12"/>
      <c r="C17" s="12">
        <v>627</v>
      </c>
      <c r="D17" s="12" t="s">
        <v>17</v>
      </c>
      <c r="E17" s="16">
        <v>396</v>
      </c>
      <c r="F17" s="16">
        <v>260</v>
      </c>
      <c r="G17" s="16">
        <v>153.19999999999999</v>
      </c>
      <c r="H17" s="16">
        <v>120</v>
      </c>
      <c r="I17" s="180">
        <v>120</v>
      </c>
      <c r="J17" s="244">
        <v>120</v>
      </c>
      <c r="K17" s="16">
        <v>120</v>
      </c>
      <c r="L17" s="16">
        <v>120</v>
      </c>
      <c r="HY17">
        <f t="shared" si="2"/>
        <v>2077.1999999999998</v>
      </c>
    </row>
    <row r="18" spans="1:233" outlineLevel="1" x14ac:dyDescent="0.2">
      <c r="A18" s="13">
        <v>46</v>
      </c>
      <c r="B18" s="13"/>
      <c r="C18" s="13"/>
      <c r="D18" s="13" t="s">
        <v>18</v>
      </c>
      <c r="E18" s="15">
        <f>E19+E20+E21+E22+E23+E24+E25+E26</f>
        <v>161</v>
      </c>
      <c r="F18" s="15">
        <v>0</v>
      </c>
      <c r="G18" s="15">
        <f>SUM(G19:G26)</f>
        <v>0</v>
      </c>
      <c r="H18" s="102">
        <f>SUM(H19:H26)</f>
        <v>0</v>
      </c>
      <c r="I18" s="224">
        <v>0</v>
      </c>
      <c r="J18" s="245">
        <v>0</v>
      </c>
      <c r="K18" s="166">
        <v>0</v>
      </c>
      <c r="L18" s="166">
        <v>0</v>
      </c>
    </row>
    <row r="19" spans="1:233" outlineLevel="1" x14ac:dyDescent="0.2">
      <c r="A19" s="12">
        <v>46</v>
      </c>
      <c r="B19" s="12"/>
      <c r="C19" s="12" t="s">
        <v>8</v>
      </c>
      <c r="D19" s="12" t="s">
        <v>19</v>
      </c>
      <c r="E19" s="16">
        <v>46</v>
      </c>
      <c r="F19" s="16">
        <v>0</v>
      </c>
      <c r="G19" s="16">
        <v>0</v>
      </c>
      <c r="H19" s="103">
        <v>0</v>
      </c>
      <c r="I19" s="225">
        <v>0</v>
      </c>
      <c r="J19" s="246">
        <v>0</v>
      </c>
      <c r="K19" s="106">
        <v>0</v>
      </c>
      <c r="L19" s="106">
        <v>0</v>
      </c>
    </row>
    <row r="20" spans="1:233" outlineLevel="1" x14ac:dyDescent="0.2">
      <c r="A20" s="12">
        <v>46</v>
      </c>
      <c r="B20" s="12"/>
      <c r="C20" s="12">
        <v>625001</v>
      </c>
      <c r="D20" s="12" t="s">
        <v>20</v>
      </c>
      <c r="E20" s="16">
        <v>6</v>
      </c>
      <c r="F20" s="16">
        <v>0</v>
      </c>
      <c r="G20" s="16">
        <v>0</v>
      </c>
      <c r="H20" s="103">
        <v>0</v>
      </c>
      <c r="I20" s="225">
        <v>0</v>
      </c>
      <c r="J20" s="246">
        <v>0</v>
      </c>
      <c r="K20" s="106">
        <v>0</v>
      </c>
      <c r="L20" s="106">
        <v>0</v>
      </c>
    </row>
    <row r="21" spans="1:233" outlineLevel="1" x14ac:dyDescent="0.2">
      <c r="A21" s="12">
        <v>46</v>
      </c>
      <c r="B21" s="12"/>
      <c r="C21" s="12">
        <v>625002</v>
      </c>
      <c r="D21" s="12" t="s">
        <v>21</v>
      </c>
      <c r="E21" s="16">
        <v>64</v>
      </c>
      <c r="F21" s="16">
        <v>0</v>
      </c>
      <c r="G21" s="16">
        <v>0</v>
      </c>
      <c r="H21" s="103">
        <v>0</v>
      </c>
      <c r="I21" s="225">
        <v>0</v>
      </c>
      <c r="J21" s="246">
        <v>0</v>
      </c>
      <c r="K21" s="106">
        <v>0</v>
      </c>
      <c r="L21" s="106">
        <v>0</v>
      </c>
    </row>
    <row r="22" spans="1:233" outlineLevel="1" x14ac:dyDescent="0.2">
      <c r="A22" s="12">
        <v>46</v>
      </c>
      <c r="B22" s="12"/>
      <c r="C22" s="12">
        <v>625003</v>
      </c>
      <c r="D22" s="12" t="s">
        <v>22</v>
      </c>
      <c r="E22" s="16">
        <v>4</v>
      </c>
      <c r="F22" s="16">
        <v>0</v>
      </c>
      <c r="G22" s="16">
        <v>0</v>
      </c>
      <c r="H22" s="103">
        <v>0</v>
      </c>
      <c r="I22" s="225">
        <v>0</v>
      </c>
      <c r="J22" s="246">
        <v>0</v>
      </c>
      <c r="K22" s="106">
        <v>0</v>
      </c>
      <c r="L22" s="106">
        <v>0</v>
      </c>
    </row>
    <row r="23" spans="1:233" outlineLevel="1" x14ac:dyDescent="0.2">
      <c r="A23" s="12">
        <v>46</v>
      </c>
      <c r="B23" s="12"/>
      <c r="C23" s="12">
        <v>625004</v>
      </c>
      <c r="D23" s="12" t="s">
        <v>13</v>
      </c>
      <c r="E23" s="16">
        <v>14</v>
      </c>
      <c r="F23" s="16">
        <v>0</v>
      </c>
      <c r="G23" s="16">
        <v>0</v>
      </c>
      <c r="H23" s="103">
        <v>0</v>
      </c>
      <c r="I23" s="225">
        <v>0</v>
      </c>
      <c r="J23" s="246">
        <v>0</v>
      </c>
      <c r="K23" s="106">
        <v>0</v>
      </c>
      <c r="L23" s="106">
        <v>0</v>
      </c>
    </row>
    <row r="24" spans="1:233" outlineLevel="1" x14ac:dyDescent="0.2">
      <c r="A24" s="12">
        <v>46</v>
      </c>
      <c r="B24" s="12"/>
      <c r="C24" s="12">
        <v>625005</v>
      </c>
      <c r="D24" s="12" t="s">
        <v>23</v>
      </c>
      <c r="E24" s="16">
        <v>4</v>
      </c>
      <c r="F24" s="16">
        <v>0</v>
      </c>
      <c r="G24" s="16">
        <v>0</v>
      </c>
      <c r="H24" s="103">
        <v>0</v>
      </c>
      <c r="I24" s="225">
        <v>0</v>
      </c>
      <c r="J24" s="246">
        <v>0</v>
      </c>
      <c r="K24" s="106">
        <v>0</v>
      </c>
      <c r="L24" s="106">
        <v>0</v>
      </c>
    </row>
    <row r="25" spans="1:233" outlineLevel="1" x14ac:dyDescent="0.2">
      <c r="A25" s="12">
        <v>46</v>
      </c>
      <c r="B25" s="12"/>
      <c r="C25" s="12">
        <v>625006</v>
      </c>
      <c r="D25" s="12" t="s">
        <v>15</v>
      </c>
      <c r="E25" s="16">
        <v>1</v>
      </c>
      <c r="F25" s="16">
        <v>0</v>
      </c>
      <c r="G25" s="16">
        <v>0</v>
      </c>
      <c r="H25" s="103">
        <v>0</v>
      </c>
      <c r="I25" s="226">
        <v>0</v>
      </c>
      <c r="J25" s="246">
        <v>0</v>
      </c>
      <c r="K25" s="106">
        <v>0</v>
      </c>
      <c r="L25" s="106">
        <v>0</v>
      </c>
    </row>
    <row r="26" spans="1:233" outlineLevel="1" x14ac:dyDescent="0.2">
      <c r="A26" s="12">
        <v>46</v>
      </c>
      <c r="B26" s="12"/>
      <c r="C26" s="12">
        <v>625007</v>
      </c>
      <c r="D26" s="12" t="s">
        <v>24</v>
      </c>
      <c r="E26" s="16">
        <v>22</v>
      </c>
      <c r="F26" s="16">
        <v>0</v>
      </c>
      <c r="G26" s="16">
        <v>0</v>
      </c>
      <c r="H26" s="103">
        <v>0</v>
      </c>
      <c r="I26" s="225">
        <v>0</v>
      </c>
      <c r="J26" s="246">
        <v>0</v>
      </c>
      <c r="K26" s="106">
        <v>0</v>
      </c>
      <c r="L26" s="106">
        <v>0</v>
      </c>
    </row>
    <row r="27" spans="1:233" outlineLevel="1" x14ac:dyDescent="0.2">
      <c r="A27" s="12"/>
      <c r="B27" s="12"/>
      <c r="C27" s="12"/>
      <c r="D27" s="12"/>
      <c r="E27" s="17"/>
      <c r="F27" s="17"/>
      <c r="G27" s="17"/>
      <c r="H27" s="104"/>
      <c r="I27" s="225"/>
      <c r="J27" s="246"/>
      <c r="K27" s="106"/>
      <c r="L27" s="106"/>
    </row>
    <row r="28" spans="1:233" x14ac:dyDescent="0.2">
      <c r="A28" s="18"/>
      <c r="B28" s="18">
        <v>63</v>
      </c>
      <c r="C28" s="18"/>
      <c r="D28" s="18" t="s">
        <v>25</v>
      </c>
      <c r="E28" s="19">
        <f>E29+E32+E34+E41+E46+E49</f>
        <v>17687</v>
      </c>
      <c r="F28" s="19">
        <f>F29+F32+F34+F41+F46+F49</f>
        <v>21150.55</v>
      </c>
      <c r="G28" s="19">
        <f>G29+G32+G41+G46+G49+G34</f>
        <v>16083.009999999997</v>
      </c>
      <c r="H28" s="107">
        <f>H29+H32+H34+H41+H46+H49</f>
        <v>25842</v>
      </c>
      <c r="I28" s="111">
        <f>I29+I32+I34+I41+I46+I49</f>
        <v>25518</v>
      </c>
      <c r="J28" s="261">
        <f>J29+J32+J34+J41+J46+J49</f>
        <v>24860</v>
      </c>
      <c r="K28" s="111">
        <f>K29+K32+K34+K41+K46+K49</f>
        <v>26360</v>
      </c>
      <c r="L28" s="111">
        <f>L29+L32+L34+L41+L46+L49</f>
        <v>26360</v>
      </c>
    </row>
    <row r="29" spans="1:233" x14ac:dyDescent="0.2">
      <c r="A29" s="13">
        <v>41</v>
      </c>
      <c r="B29" s="13"/>
      <c r="C29" s="13">
        <v>631</v>
      </c>
      <c r="D29" s="13" t="s">
        <v>26</v>
      </c>
      <c r="E29" s="15">
        <v>0</v>
      </c>
      <c r="F29" s="15">
        <f t="shared" ref="F29:J29" si="3">F30+F31</f>
        <v>0</v>
      </c>
      <c r="G29" s="15">
        <f t="shared" si="3"/>
        <v>22.5</v>
      </c>
      <c r="H29" s="102">
        <f t="shared" si="3"/>
        <v>50</v>
      </c>
      <c r="I29" s="184">
        <f t="shared" si="3"/>
        <v>18</v>
      </c>
      <c r="J29" s="241">
        <f t="shared" si="3"/>
        <v>50</v>
      </c>
      <c r="K29" s="155">
        <f t="shared" ref="K29:L29" si="4">K30+K31</f>
        <v>50</v>
      </c>
      <c r="L29" s="155">
        <f t="shared" si="4"/>
        <v>50</v>
      </c>
    </row>
    <row r="30" spans="1:233" outlineLevel="1" x14ac:dyDescent="0.2">
      <c r="A30" s="12">
        <v>41</v>
      </c>
      <c r="B30" s="12"/>
      <c r="C30" s="12">
        <v>631001</v>
      </c>
      <c r="D30" s="12" t="s">
        <v>27</v>
      </c>
      <c r="E30" s="16">
        <v>0</v>
      </c>
      <c r="F30" s="16">
        <v>0</v>
      </c>
      <c r="G30" s="16">
        <v>0</v>
      </c>
      <c r="H30" s="103">
        <v>0</v>
      </c>
      <c r="I30" s="181">
        <v>0</v>
      </c>
      <c r="J30" s="242">
        <v>0</v>
      </c>
      <c r="K30" s="156">
        <v>0</v>
      </c>
      <c r="L30" s="156">
        <v>0</v>
      </c>
    </row>
    <row r="31" spans="1:233" outlineLevel="1" x14ac:dyDescent="0.2">
      <c r="A31" s="12">
        <v>41</v>
      </c>
      <c r="B31" s="12"/>
      <c r="C31" s="12">
        <v>631002</v>
      </c>
      <c r="D31" s="12" t="s">
        <v>28</v>
      </c>
      <c r="E31" s="16">
        <v>0</v>
      </c>
      <c r="F31" s="16">
        <v>0</v>
      </c>
      <c r="G31" s="16">
        <v>22.5</v>
      </c>
      <c r="H31" s="103">
        <v>50</v>
      </c>
      <c r="I31" s="185">
        <v>18</v>
      </c>
      <c r="J31" s="242">
        <v>50</v>
      </c>
      <c r="K31" s="156">
        <v>50</v>
      </c>
      <c r="L31" s="156">
        <v>50</v>
      </c>
    </row>
    <row r="32" spans="1:233" outlineLevel="1" x14ac:dyDescent="0.2">
      <c r="A32" s="13">
        <v>41</v>
      </c>
      <c r="B32" s="13"/>
      <c r="C32" s="13">
        <v>632</v>
      </c>
      <c r="D32" s="13" t="s">
        <v>29</v>
      </c>
      <c r="E32" s="15">
        <f t="shared" ref="E32:L32" si="5">E33</f>
        <v>2252</v>
      </c>
      <c r="F32" s="15">
        <f t="shared" si="5"/>
        <v>2441.12</v>
      </c>
      <c r="G32" s="15">
        <f t="shared" si="5"/>
        <v>2698.85</v>
      </c>
      <c r="H32" s="102">
        <f t="shared" si="5"/>
        <v>2700</v>
      </c>
      <c r="I32" s="227">
        <f t="shared" si="5"/>
        <v>3000</v>
      </c>
      <c r="J32" s="241">
        <f t="shared" si="5"/>
        <v>3000</v>
      </c>
      <c r="K32" s="155">
        <f t="shared" si="5"/>
        <v>3000</v>
      </c>
      <c r="L32" s="155">
        <f t="shared" si="5"/>
        <v>3000</v>
      </c>
    </row>
    <row r="33" spans="1:13" outlineLevel="1" x14ac:dyDescent="0.2">
      <c r="A33" s="12">
        <v>41</v>
      </c>
      <c r="B33" s="12"/>
      <c r="C33" s="12">
        <v>632003</v>
      </c>
      <c r="D33" s="12" t="s">
        <v>30</v>
      </c>
      <c r="E33" s="16">
        <v>2252</v>
      </c>
      <c r="F33" s="16">
        <v>2441.12</v>
      </c>
      <c r="G33" s="16">
        <v>2698.85</v>
      </c>
      <c r="H33" s="103">
        <v>2700</v>
      </c>
      <c r="I33" s="185">
        <v>3000</v>
      </c>
      <c r="J33" s="242">
        <v>3000</v>
      </c>
      <c r="K33" s="156">
        <v>3000</v>
      </c>
      <c r="L33" s="156">
        <v>3000</v>
      </c>
    </row>
    <row r="34" spans="1:13" outlineLevel="1" x14ac:dyDescent="0.2">
      <c r="A34" s="13">
        <v>41</v>
      </c>
      <c r="B34" s="13"/>
      <c r="C34" s="13">
        <v>633</v>
      </c>
      <c r="D34" s="13" t="s">
        <v>31</v>
      </c>
      <c r="E34" s="15">
        <f t="shared" ref="E34:J34" si="6">SUM(E35:E40)</f>
        <v>2341</v>
      </c>
      <c r="F34" s="15">
        <f t="shared" si="6"/>
        <v>2204.14</v>
      </c>
      <c r="G34" s="15">
        <f t="shared" si="6"/>
        <v>617.15</v>
      </c>
      <c r="H34" s="102">
        <f t="shared" si="6"/>
        <v>3900</v>
      </c>
      <c r="I34" s="227">
        <f t="shared" si="6"/>
        <v>3700</v>
      </c>
      <c r="J34" s="241">
        <f t="shared" si="6"/>
        <v>2700</v>
      </c>
      <c r="K34" s="155">
        <f t="shared" ref="K34:L34" si="7">SUM(K35:K40)</f>
        <v>4100</v>
      </c>
      <c r="L34" s="155">
        <f t="shared" si="7"/>
        <v>4100</v>
      </c>
    </row>
    <row r="35" spans="1:13" outlineLevel="1" x14ac:dyDescent="0.2">
      <c r="A35" s="13">
        <v>41</v>
      </c>
      <c r="B35" s="13"/>
      <c r="C35" s="12">
        <v>633001</v>
      </c>
      <c r="D35" s="12" t="s">
        <v>32</v>
      </c>
      <c r="E35" s="16">
        <v>0</v>
      </c>
      <c r="F35" s="16">
        <v>0</v>
      </c>
      <c r="G35" s="16">
        <v>0</v>
      </c>
      <c r="H35" s="103">
        <v>1000</v>
      </c>
      <c r="I35" s="185">
        <v>1800</v>
      </c>
      <c r="J35" s="242">
        <v>0</v>
      </c>
      <c r="K35" s="156">
        <v>0</v>
      </c>
      <c r="L35" s="156">
        <v>0</v>
      </c>
    </row>
    <row r="36" spans="1:13" outlineLevel="1" x14ac:dyDescent="0.2">
      <c r="A36" s="12">
        <v>41</v>
      </c>
      <c r="B36" s="12"/>
      <c r="C36" s="12">
        <v>633002</v>
      </c>
      <c r="D36" s="12" t="s">
        <v>166</v>
      </c>
      <c r="E36" s="16">
        <v>0</v>
      </c>
      <c r="F36" s="16">
        <v>0</v>
      </c>
      <c r="G36" s="16">
        <v>0</v>
      </c>
      <c r="H36" s="103">
        <v>500</v>
      </c>
      <c r="I36" s="185">
        <v>0</v>
      </c>
      <c r="J36" s="242">
        <v>0</v>
      </c>
      <c r="K36" s="156">
        <v>1000</v>
      </c>
      <c r="L36" s="156">
        <v>1000</v>
      </c>
    </row>
    <row r="37" spans="1:13" outlineLevel="1" x14ac:dyDescent="0.2">
      <c r="A37" s="12">
        <v>41</v>
      </c>
      <c r="B37" s="12"/>
      <c r="C37" s="12">
        <v>633006</v>
      </c>
      <c r="D37" s="12" t="s">
        <v>33</v>
      </c>
      <c r="E37" s="16">
        <v>1585</v>
      </c>
      <c r="F37" s="16">
        <v>705.14</v>
      </c>
      <c r="G37" s="16">
        <v>256.14999999999998</v>
      </c>
      <c r="H37" s="103">
        <v>1300</v>
      </c>
      <c r="I37" s="185">
        <v>1300</v>
      </c>
      <c r="J37" s="242">
        <v>1800</v>
      </c>
      <c r="K37" s="156">
        <v>2000</v>
      </c>
      <c r="L37" s="156">
        <v>2000</v>
      </c>
    </row>
    <row r="38" spans="1:13" outlineLevel="1" x14ac:dyDescent="0.2">
      <c r="A38" s="12">
        <v>41</v>
      </c>
      <c r="B38" s="12"/>
      <c r="C38" s="12">
        <v>633009</v>
      </c>
      <c r="D38" s="12" t="s">
        <v>34</v>
      </c>
      <c r="E38" s="16">
        <v>330</v>
      </c>
      <c r="F38" s="16">
        <v>0</v>
      </c>
      <c r="G38" s="16">
        <v>0</v>
      </c>
      <c r="H38" s="103">
        <v>100</v>
      </c>
      <c r="I38" s="185">
        <v>0</v>
      </c>
      <c r="J38" s="242">
        <v>100</v>
      </c>
      <c r="K38" s="156">
        <v>100</v>
      </c>
      <c r="L38" s="156">
        <v>100</v>
      </c>
    </row>
    <row r="39" spans="1:13" outlineLevel="1" x14ac:dyDescent="0.2">
      <c r="A39" s="12">
        <v>41</v>
      </c>
      <c r="B39" s="12"/>
      <c r="C39" s="12">
        <v>633013</v>
      </c>
      <c r="D39" s="12" t="s">
        <v>35</v>
      </c>
      <c r="E39" s="16">
        <v>0</v>
      </c>
      <c r="F39" s="16">
        <v>1080</v>
      </c>
      <c r="G39" s="16">
        <v>180</v>
      </c>
      <c r="H39" s="103">
        <v>500</v>
      </c>
      <c r="I39" s="185">
        <v>600</v>
      </c>
      <c r="J39" s="242">
        <v>500</v>
      </c>
      <c r="K39" s="156">
        <v>500</v>
      </c>
      <c r="L39" s="156">
        <v>500</v>
      </c>
    </row>
    <row r="40" spans="1:13" outlineLevel="1" x14ac:dyDescent="0.2">
      <c r="A40" s="12">
        <v>41</v>
      </c>
      <c r="B40" s="12"/>
      <c r="C40" s="12">
        <v>633016</v>
      </c>
      <c r="D40" s="12" t="s">
        <v>36</v>
      </c>
      <c r="E40" s="16">
        <v>426</v>
      </c>
      <c r="F40" s="16">
        <v>419</v>
      </c>
      <c r="G40" s="16">
        <v>181</v>
      </c>
      <c r="H40" s="103">
        <v>500</v>
      </c>
      <c r="I40" s="185">
        <v>0</v>
      </c>
      <c r="J40" s="242">
        <v>300</v>
      </c>
      <c r="K40" s="156">
        <v>500</v>
      </c>
      <c r="L40" s="156">
        <v>500</v>
      </c>
    </row>
    <row r="41" spans="1:13" outlineLevel="1" x14ac:dyDescent="0.2">
      <c r="A41" s="13">
        <v>41</v>
      </c>
      <c r="B41" s="13"/>
      <c r="C41" s="13">
        <v>634</v>
      </c>
      <c r="D41" s="13" t="s">
        <v>37</v>
      </c>
      <c r="E41" s="15">
        <f>SUM(E42:E45)</f>
        <v>1091</v>
      </c>
      <c r="F41" s="15">
        <f>SUM(F42:F45)</f>
        <v>1666.7</v>
      </c>
      <c r="G41" s="15">
        <f>G42+G43+G45+G44</f>
        <v>835.2</v>
      </c>
      <c r="H41" s="102">
        <f>SUM(H42:H45)</f>
        <v>2030</v>
      </c>
      <c r="I41" s="184">
        <f>I42+I43+I44+I45</f>
        <v>1400</v>
      </c>
      <c r="J41" s="241">
        <f>J42+J43+J44+J45</f>
        <v>2030</v>
      </c>
      <c r="K41" s="155">
        <f>K42+K43+K44+K45</f>
        <v>2130</v>
      </c>
      <c r="L41" s="155">
        <f>L42+L43+L44+L45</f>
        <v>2130</v>
      </c>
    </row>
    <row r="42" spans="1:13" x14ac:dyDescent="0.2">
      <c r="A42" s="12">
        <v>41</v>
      </c>
      <c r="B42" s="12"/>
      <c r="C42" s="12">
        <v>634001</v>
      </c>
      <c r="D42" s="12" t="s">
        <v>38</v>
      </c>
      <c r="E42" s="16">
        <v>521</v>
      </c>
      <c r="F42" s="16">
        <v>485.21</v>
      </c>
      <c r="G42" s="16">
        <v>359.7</v>
      </c>
      <c r="H42" s="103">
        <v>400</v>
      </c>
      <c r="I42" s="181">
        <v>350</v>
      </c>
      <c r="J42" s="242">
        <v>400</v>
      </c>
      <c r="K42" s="156">
        <v>400</v>
      </c>
      <c r="L42" s="156">
        <v>400</v>
      </c>
      <c r="M42" s="179"/>
    </row>
    <row r="43" spans="1:13" x14ac:dyDescent="0.2">
      <c r="A43" s="12">
        <v>41</v>
      </c>
      <c r="B43" s="12"/>
      <c r="C43" s="12">
        <v>634002</v>
      </c>
      <c r="D43" s="12" t="s">
        <v>39</v>
      </c>
      <c r="E43" s="16">
        <v>149</v>
      </c>
      <c r="F43" s="16">
        <v>478.02</v>
      </c>
      <c r="G43" s="16">
        <v>31.05</v>
      </c>
      <c r="H43" s="103">
        <v>1000</v>
      </c>
      <c r="I43" s="181">
        <v>400</v>
      </c>
      <c r="J43" s="242">
        <v>900</v>
      </c>
      <c r="K43" s="156">
        <v>1000</v>
      </c>
      <c r="L43" s="156">
        <v>1000</v>
      </c>
    </row>
    <row r="44" spans="1:13" x14ac:dyDescent="0.2">
      <c r="A44" s="12">
        <v>41</v>
      </c>
      <c r="B44" s="12"/>
      <c r="C44" s="12">
        <v>634003</v>
      </c>
      <c r="D44" s="12" t="s">
        <v>40</v>
      </c>
      <c r="E44" s="16">
        <v>371</v>
      </c>
      <c r="F44" s="16">
        <v>653.47</v>
      </c>
      <c r="G44" s="16">
        <v>444.45</v>
      </c>
      <c r="H44" s="103">
        <v>500</v>
      </c>
      <c r="I44" s="181">
        <v>600</v>
      </c>
      <c r="J44" s="242">
        <v>600</v>
      </c>
      <c r="K44" s="156">
        <v>600</v>
      </c>
      <c r="L44" s="156">
        <v>600</v>
      </c>
    </row>
    <row r="45" spans="1:13" x14ac:dyDescent="0.2">
      <c r="A45" s="12">
        <v>41</v>
      </c>
      <c r="B45" s="12"/>
      <c r="C45" s="12">
        <v>634005</v>
      </c>
      <c r="D45" s="12" t="s">
        <v>41</v>
      </c>
      <c r="E45" s="16">
        <v>50</v>
      </c>
      <c r="F45" s="16">
        <v>50</v>
      </c>
      <c r="G45" s="16">
        <v>0</v>
      </c>
      <c r="H45" s="103">
        <v>130</v>
      </c>
      <c r="I45" s="181">
        <v>50</v>
      </c>
      <c r="J45" s="242">
        <v>130</v>
      </c>
      <c r="K45" s="156">
        <v>130</v>
      </c>
      <c r="L45" s="156">
        <v>130</v>
      </c>
    </row>
    <row r="46" spans="1:13" x14ac:dyDescent="0.2">
      <c r="A46" s="13">
        <v>41</v>
      </c>
      <c r="B46" s="13"/>
      <c r="C46" s="13">
        <v>635</v>
      </c>
      <c r="D46" s="13" t="s">
        <v>42</v>
      </c>
      <c r="E46" s="15">
        <f>SUM(E47:E48)</f>
        <v>525</v>
      </c>
      <c r="F46" s="15">
        <f>SUM(F47:F48)</f>
        <v>1606</v>
      </c>
      <c r="G46" s="15">
        <f t="shared" ref="G46:L46" si="8">G47+G48</f>
        <v>1086</v>
      </c>
      <c r="H46" s="102">
        <f t="shared" si="8"/>
        <v>1500</v>
      </c>
      <c r="I46" s="184">
        <f t="shared" si="8"/>
        <v>1000</v>
      </c>
      <c r="J46" s="241">
        <f t="shared" si="8"/>
        <v>1000</v>
      </c>
      <c r="K46" s="155">
        <f t="shared" si="8"/>
        <v>1000</v>
      </c>
      <c r="L46" s="155">
        <f t="shared" si="8"/>
        <v>1000</v>
      </c>
    </row>
    <row r="47" spans="1:13" x14ac:dyDescent="0.2">
      <c r="A47" s="12">
        <v>41</v>
      </c>
      <c r="B47" s="12"/>
      <c r="C47" s="12">
        <v>635002</v>
      </c>
      <c r="D47" s="12" t="s">
        <v>43</v>
      </c>
      <c r="E47" s="16">
        <v>525</v>
      </c>
      <c r="F47" s="16">
        <v>1120</v>
      </c>
      <c r="G47" s="16">
        <v>840</v>
      </c>
      <c r="H47" s="103">
        <v>1000</v>
      </c>
      <c r="I47" s="181">
        <v>1000</v>
      </c>
      <c r="J47" s="242">
        <v>1000</v>
      </c>
      <c r="K47" s="156">
        <v>1000</v>
      </c>
      <c r="L47" s="156">
        <v>1000</v>
      </c>
    </row>
    <row r="48" spans="1:13" x14ac:dyDescent="0.2">
      <c r="A48" s="12">
        <v>41</v>
      </c>
      <c r="B48" s="12"/>
      <c r="C48" s="12">
        <v>635004</v>
      </c>
      <c r="D48" s="12" t="s">
        <v>44</v>
      </c>
      <c r="E48" s="16">
        <v>0</v>
      </c>
      <c r="F48" s="16">
        <v>486</v>
      </c>
      <c r="G48" s="16">
        <v>246</v>
      </c>
      <c r="H48" s="103">
        <v>500</v>
      </c>
      <c r="I48" s="185">
        <v>0</v>
      </c>
      <c r="J48" s="242">
        <v>0</v>
      </c>
      <c r="K48" s="156">
        <v>0</v>
      </c>
      <c r="L48" s="156">
        <v>0</v>
      </c>
    </row>
    <row r="49" spans="1:12" x14ac:dyDescent="0.2">
      <c r="A49" s="13">
        <v>41</v>
      </c>
      <c r="B49" s="13"/>
      <c r="C49" s="13">
        <v>637</v>
      </c>
      <c r="D49" s="13" t="s">
        <v>45</v>
      </c>
      <c r="E49" s="15">
        <f t="shared" ref="E49:J49" si="9">SUM(E50:E60)</f>
        <v>11478</v>
      </c>
      <c r="F49" s="15">
        <f t="shared" si="9"/>
        <v>13232.59</v>
      </c>
      <c r="G49" s="15">
        <f t="shared" si="9"/>
        <v>10823.309999999998</v>
      </c>
      <c r="H49" s="102">
        <f t="shared" si="9"/>
        <v>15662</v>
      </c>
      <c r="I49" s="227">
        <f t="shared" si="9"/>
        <v>16400</v>
      </c>
      <c r="J49" s="241">
        <f t="shared" si="9"/>
        <v>16080</v>
      </c>
      <c r="K49" s="155">
        <f t="shared" ref="K49:L49" si="10">SUM(K50:K60)</f>
        <v>16080</v>
      </c>
      <c r="L49" s="155">
        <f t="shared" si="10"/>
        <v>16080</v>
      </c>
    </row>
    <row r="50" spans="1:12" x14ac:dyDescent="0.2">
      <c r="A50" s="12">
        <v>41</v>
      </c>
      <c r="B50" s="12"/>
      <c r="C50" s="12">
        <v>637001</v>
      </c>
      <c r="D50" s="12" t="s">
        <v>46</v>
      </c>
      <c r="E50" s="16">
        <v>335</v>
      </c>
      <c r="F50" s="16">
        <v>221.8</v>
      </c>
      <c r="G50" s="16">
        <v>911.4</v>
      </c>
      <c r="H50" s="103">
        <v>1000</v>
      </c>
      <c r="I50" s="185">
        <v>700</v>
      </c>
      <c r="J50" s="242">
        <v>1000</v>
      </c>
      <c r="K50" s="156">
        <v>1000</v>
      </c>
      <c r="L50" s="156">
        <v>1000</v>
      </c>
    </row>
    <row r="51" spans="1:12" outlineLevel="1" x14ac:dyDescent="0.2">
      <c r="A51" s="21">
        <v>41</v>
      </c>
      <c r="B51" s="21"/>
      <c r="C51" s="21">
        <v>637003</v>
      </c>
      <c r="D51" s="21" t="s">
        <v>47</v>
      </c>
      <c r="E51" s="16">
        <v>0</v>
      </c>
      <c r="F51" s="16">
        <v>0</v>
      </c>
      <c r="G51" s="16">
        <v>0</v>
      </c>
      <c r="H51" s="103">
        <v>0</v>
      </c>
      <c r="I51" s="185">
        <v>0</v>
      </c>
      <c r="J51" s="242">
        <v>0</v>
      </c>
      <c r="K51" s="156">
        <v>0</v>
      </c>
      <c r="L51" s="156">
        <v>0</v>
      </c>
    </row>
    <row r="52" spans="1:12" outlineLevel="1" x14ac:dyDescent="0.2">
      <c r="A52" s="12">
        <v>46</v>
      </c>
      <c r="B52" s="12"/>
      <c r="C52" s="12">
        <v>637004</v>
      </c>
      <c r="D52" s="12" t="s">
        <v>45</v>
      </c>
      <c r="E52" s="14">
        <v>2652</v>
      </c>
      <c r="F52" s="14">
        <v>0</v>
      </c>
      <c r="G52" s="14">
        <v>0</v>
      </c>
      <c r="H52" s="14">
        <v>0</v>
      </c>
      <c r="I52" s="228">
        <v>0</v>
      </c>
      <c r="J52" s="247">
        <v>0</v>
      </c>
      <c r="K52" s="157">
        <v>0</v>
      </c>
      <c r="L52" s="157">
        <v>0</v>
      </c>
    </row>
    <row r="53" spans="1:12" outlineLevel="1" x14ac:dyDescent="0.2">
      <c r="A53" s="12">
        <v>41</v>
      </c>
      <c r="B53" s="12"/>
      <c r="C53" s="12">
        <v>637004</v>
      </c>
      <c r="D53" s="12" t="s">
        <v>45</v>
      </c>
      <c r="E53" s="16">
        <v>4774</v>
      </c>
      <c r="F53" s="16">
        <v>6086.32</v>
      </c>
      <c r="G53" s="16">
        <v>5428.94</v>
      </c>
      <c r="H53" s="103">
        <v>8000</v>
      </c>
      <c r="I53" s="181">
        <v>7000</v>
      </c>
      <c r="J53" s="242">
        <v>8000</v>
      </c>
      <c r="K53" s="156">
        <v>8000</v>
      </c>
      <c r="L53" s="156">
        <v>8000</v>
      </c>
    </row>
    <row r="54" spans="1:12" outlineLevel="1" x14ac:dyDescent="0.2">
      <c r="A54" s="12">
        <v>46</v>
      </c>
      <c r="B54" s="12"/>
      <c r="C54" s="12">
        <v>637005</v>
      </c>
      <c r="D54" s="12" t="s">
        <v>173</v>
      </c>
      <c r="E54" s="16">
        <v>0</v>
      </c>
      <c r="F54" s="16">
        <v>1296</v>
      </c>
      <c r="G54" s="16">
        <v>504</v>
      </c>
      <c r="H54" s="103">
        <v>1000</v>
      </c>
      <c r="I54" s="181">
        <v>900</v>
      </c>
      <c r="J54" s="242">
        <v>1000</v>
      </c>
      <c r="K54" s="156">
        <v>1000</v>
      </c>
      <c r="L54" s="156">
        <v>1000</v>
      </c>
    </row>
    <row r="55" spans="1:12" outlineLevel="1" x14ac:dyDescent="0.2">
      <c r="A55" s="12">
        <v>41</v>
      </c>
      <c r="B55" s="12"/>
      <c r="C55" s="12">
        <v>637012</v>
      </c>
      <c r="D55" s="12" t="s">
        <v>48</v>
      </c>
      <c r="E55" s="16">
        <v>405</v>
      </c>
      <c r="F55" s="16">
        <v>434.18</v>
      </c>
      <c r="G55" s="16">
        <v>420.95</v>
      </c>
      <c r="H55" s="103">
        <v>1200</v>
      </c>
      <c r="I55" s="181">
        <v>700</v>
      </c>
      <c r="J55" s="242">
        <v>1200</v>
      </c>
      <c r="K55" s="156">
        <v>1200</v>
      </c>
      <c r="L55" s="156">
        <v>1200</v>
      </c>
    </row>
    <row r="56" spans="1:12" outlineLevel="1" x14ac:dyDescent="0.2">
      <c r="A56" s="12">
        <v>41</v>
      </c>
      <c r="B56" s="12"/>
      <c r="C56" s="12">
        <v>637014</v>
      </c>
      <c r="D56" s="12" t="s">
        <v>49</v>
      </c>
      <c r="E56" s="16">
        <v>1761</v>
      </c>
      <c r="F56" s="16">
        <v>2329.1999999999998</v>
      </c>
      <c r="G56" s="16">
        <v>2673.45</v>
      </c>
      <c r="H56" s="103">
        <v>3400</v>
      </c>
      <c r="I56" s="181">
        <v>3200</v>
      </c>
      <c r="J56" s="242">
        <v>3800</v>
      </c>
      <c r="K56" s="156">
        <v>3800</v>
      </c>
      <c r="L56" s="156">
        <v>3800</v>
      </c>
    </row>
    <row r="57" spans="1:12" outlineLevel="1" x14ac:dyDescent="0.2">
      <c r="A57" s="12">
        <v>41</v>
      </c>
      <c r="B57" s="12"/>
      <c r="C57" s="12">
        <v>637016</v>
      </c>
      <c r="D57" s="12" t="s">
        <v>50</v>
      </c>
      <c r="E57" s="16">
        <v>734</v>
      </c>
      <c r="F57" s="16">
        <v>872.98</v>
      </c>
      <c r="G57" s="16">
        <v>646.97</v>
      </c>
      <c r="H57" s="103">
        <v>882</v>
      </c>
      <c r="I57" s="181">
        <v>860</v>
      </c>
      <c r="J57" s="242">
        <v>900</v>
      </c>
      <c r="K57" s="156">
        <v>900</v>
      </c>
      <c r="L57" s="156">
        <v>900</v>
      </c>
    </row>
    <row r="58" spans="1:12" outlineLevel="1" x14ac:dyDescent="0.2">
      <c r="A58" s="12">
        <v>46</v>
      </c>
      <c r="B58" s="12"/>
      <c r="C58" s="12">
        <v>637031</v>
      </c>
      <c r="D58" s="12" t="s">
        <v>51</v>
      </c>
      <c r="E58" s="16">
        <v>60</v>
      </c>
      <c r="F58" s="16">
        <v>0</v>
      </c>
      <c r="G58" s="16">
        <v>60</v>
      </c>
      <c r="H58" s="103">
        <v>0</v>
      </c>
      <c r="I58" s="181">
        <v>60</v>
      </c>
      <c r="J58" s="242">
        <v>0</v>
      </c>
      <c r="K58" s="156">
        <v>0</v>
      </c>
      <c r="L58" s="156">
        <v>0</v>
      </c>
    </row>
    <row r="59" spans="1:12" outlineLevel="1" x14ac:dyDescent="0.2">
      <c r="A59" s="12">
        <v>46</v>
      </c>
      <c r="B59" s="12"/>
      <c r="C59" s="12">
        <v>637027</v>
      </c>
      <c r="D59" s="12" t="s">
        <v>52</v>
      </c>
      <c r="E59" s="16">
        <v>395</v>
      </c>
      <c r="F59" s="16">
        <v>1992.11</v>
      </c>
      <c r="G59" s="16">
        <v>0</v>
      </c>
      <c r="H59" s="103">
        <v>0</v>
      </c>
      <c r="I59" s="181">
        <v>2800</v>
      </c>
      <c r="J59" s="242">
        <v>0</v>
      </c>
      <c r="K59" s="156">
        <v>0</v>
      </c>
      <c r="L59" s="156">
        <v>0</v>
      </c>
    </row>
    <row r="60" spans="1:12" x14ac:dyDescent="0.2">
      <c r="A60" s="12">
        <v>41</v>
      </c>
      <c r="B60" s="12"/>
      <c r="C60" s="12">
        <v>637035</v>
      </c>
      <c r="D60" s="12" t="s">
        <v>53</v>
      </c>
      <c r="E60" s="16">
        <v>362</v>
      </c>
      <c r="F60" s="16">
        <v>0</v>
      </c>
      <c r="G60" s="16">
        <v>177.6</v>
      </c>
      <c r="H60" s="103">
        <v>180</v>
      </c>
      <c r="I60" s="181">
        <v>180</v>
      </c>
      <c r="J60" s="242">
        <v>180</v>
      </c>
      <c r="K60" s="156">
        <v>180</v>
      </c>
      <c r="L60" s="156">
        <v>180</v>
      </c>
    </row>
    <row r="61" spans="1:12" x14ac:dyDescent="0.2">
      <c r="A61" s="12">
        <v>41</v>
      </c>
      <c r="B61" s="13">
        <v>64</v>
      </c>
      <c r="C61" s="12"/>
      <c r="D61" s="13" t="s">
        <v>54</v>
      </c>
      <c r="E61" s="15">
        <f t="shared" ref="E61:L61" si="11">E62</f>
        <v>248</v>
      </c>
      <c r="F61" s="15">
        <f t="shared" si="11"/>
        <v>420.85</v>
      </c>
      <c r="G61" s="15">
        <f t="shared" si="11"/>
        <v>0</v>
      </c>
      <c r="H61" s="102">
        <f t="shared" si="11"/>
        <v>0</v>
      </c>
      <c r="I61" s="184">
        <f t="shared" si="11"/>
        <v>500</v>
      </c>
      <c r="J61" s="241">
        <f t="shared" si="11"/>
        <v>0</v>
      </c>
      <c r="K61" s="155">
        <f t="shared" si="11"/>
        <v>0</v>
      </c>
      <c r="L61" s="155">
        <f t="shared" si="11"/>
        <v>0</v>
      </c>
    </row>
    <row r="62" spans="1:12" x14ac:dyDescent="0.2">
      <c r="A62" s="12">
        <v>41</v>
      </c>
      <c r="B62" s="12"/>
      <c r="C62" s="12">
        <v>642015</v>
      </c>
      <c r="D62" s="12" t="s">
        <v>54</v>
      </c>
      <c r="E62" s="16">
        <v>248</v>
      </c>
      <c r="F62" s="16">
        <v>420.85</v>
      </c>
      <c r="G62" s="16"/>
      <c r="H62" s="103"/>
      <c r="I62" s="109">
        <v>500</v>
      </c>
      <c r="J62" s="248"/>
      <c r="K62" s="109"/>
      <c r="L62" s="109"/>
    </row>
    <row r="63" spans="1:12" x14ac:dyDescent="0.2">
      <c r="A63" s="22"/>
      <c r="B63" s="13"/>
      <c r="C63" s="13"/>
      <c r="D63" s="13"/>
      <c r="E63" s="20"/>
      <c r="F63" s="20"/>
      <c r="G63" s="20"/>
      <c r="H63" s="108"/>
      <c r="I63" s="105"/>
      <c r="J63" s="249"/>
      <c r="K63" s="105"/>
      <c r="L63" s="105"/>
    </row>
    <row r="64" spans="1:12" x14ac:dyDescent="0.2">
      <c r="A64" s="23"/>
      <c r="B64" s="18"/>
      <c r="C64" s="18" t="s">
        <v>0</v>
      </c>
      <c r="D64" s="18"/>
      <c r="E64" s="87" t="s">
        <v>1</v>
      </c>
      <c r="F64" s="87" t="s">
        <v>1</v>
      </c>
      <c r="G64" s="87" t="s">
        <v>1</v>
      </c>
      <c r="H64" s="113" t="s">
        <v>170</v>
      </c>
      <c r="I64" s="111" t="s">
        <v>177</v>
      </c>
      <c r="J64" s="262" t="s">
        <v>144</v>
      </c>
      <c r="K64" s="110" t="s">
        <v>144</v>
      </c>
      <c r="L64" s="110" t="s">
        <v>144</v>
      </c>
    </row>
    <row r="65" spans="1:12" x14ac:dyDescent="0.2">
      <c r="A65" s="23"/>
      <c r="B65" s="18"/>
      <c r="C65" s="18"/>
      <c r="D65" s="24"/>
      <c r="E65" s="25">
        <v>2021</v>
      </c>
      <c r="F65" s="25">
        <v>2022</v>
      </c>
      <c r="G65" s="25">
        <v>2023</v>
      </c>
      <c r="H65" s="114">
        <v>2024</v>
      </c>
      <c r="I65" s="123">
        <v>2024</v>
      </c>
      <c r="J65" s="263">
        <v>2025</v>
      </c>
      <c r="K65" s="123">
        <v>2026</v>
      </c>
      <c r="L65" s="123">
        <v>2027</v>
      </c>
    </row>
    <row r="66" spans="1:12" x14ac:dyDescent="0.2">
      <c r="A66" s="8" t="s">
        <v>55</v>
      </c>
      <c r="B66" s="9"/>
      <c r="C66" s="8" t="s">
        <v>56</v>
      </c>
      <c r="D66" s="10" t="s">
        <v>57</v>
      </c>
      <c r="E66" s="11">
        <f t="shared" ref="E66:J66" si="12">E67+E68+E78</f>
        <v>54918</v>
      </c>
      <c r="F66" s="11">
        <f t="shared" si="12"/>
        <v>87783.62</v>
      </c>
      <c r="G66" s="11">
        <f t="shared" si="12"/>
        <v>78336.680000000008</v>
      </c>
      <c r="H66" s="101">
        <f t="shared" si="12"/>
        <v>85340</v>
      </c>
      <c r="I66" s="240">
        <f t="shared" si="12"/>
        <v>80790</v>
      </c>
      <c r="J66" s="264">
        <f t="shared" si="12"/>
        <v>86883</v>
      </c>
      <c r="K66" s="158">
        <f t="shared" ref="K66:L66" si="13">K67+K68+K78</f>
        <v>90140</v>
      </c>
      <c r="L66" s="158">
        <f t="shared" si="13"/>
        <v>90140</v>
      </c>
    </row>
    <row r="67" spans="1:12" x14ac:dyDescent="0.2">
      <c r="A67" s="26">
        <v>41</v>
      </c>
      <c r="B67" s="27">
        <v>61</v>
      </c>
      <c r="C67" s="26">
        <v>610</v>
      </c>
      <c r="D67" s="26" t="s">
        <v>5</v>
      </c>
      <c r="E67" s="28">
        <v>4974</v>
      </c>
      <c r="F67" s="28">
        <v>4264.12</v>
      </c>
      <c r="G67" s="28">
        <v>4494.67</v>
      </c>
      <c r="H67" s="115">
        <v>5000</v>
      </c>
      <c r="I67" s="223">
        <v>5000</v>
      </c>
      <c r="J67" s="273">
        <v>5000</v>
      </c>
      <c r="K67" s="159">
        <v>5000</v>
      </c>
      <c r="L67" s="159">
        <v>5000</v>
      </c>
    </row>
    <row r="68" spans="1:12" x14ac:dyDescent="0.2">
      <c r="A68" s="13">
        <v>41</v>
      </c>
      <c r="B68" s="13">
        <v>62</v>
      </c>
      <c r="C68" s="13"/>
      <c r="D68" s="13" t="s">
        <v>58</v>
      </c>
      <c r="E68" s="29">
        <f t="shared" ref="E68:H68" si="14">SUM(E69:E76)</f>
        <v>1611</v>
      </c>
      <c r="F68" s="29">
        <f t="shared" si="14"/>
        <v>1357.97</v>
      </c>
      <c r="G68" s="29">
        <f t="shared" si="14"/>
        <v>1872.57</v>
      </c>
      <c r="H68" s="116">
        <f t="shared" si="14"/>
        <v>2840</v>
      </c>
      <c r="I68" s="229">
        <v>2840</v>
      </c>
      <c r="J68" s="274">
        <v>2840</v>
      </c>
      <c r="K68" s="160">
        <v>2840</v>
      </c>
      <c r="L68" s="160">
        <v>2840</v>
      </c>
    </row>
    <row r="69" spans="1:12" x14ac:dyDescent="0.2">
      <c r="A69" s="12">
        <v>41</v>
      </c>
      <c r="B69" s="12"/>
      <c r="C69" s="12" t="s">
        <v>8</v>
      </c>
      <c r="D69" s="12" t="s">
        <v>9</v>
      </c>
      <c r="E69" s="16">
        <v>646</v>
      </c>
      <c r="F69" s="16">
        <v>413.34</v>
      </c>
      <c r="G69" s="16">
        <v>554.99</v>
      </c>
      <c r="H69" s="16">
        <v>800</v>
      </c>
      <c r="I69" s="180">
        <v>800</v>
      </c>
      <c r="J69" s="244">
        <v>800</v>
      </c>
      <c r="K69" s="16">
        <v>800</v>
      </c>
      <c r="L69" s="16">
        <v>800</v>
      </c>
    </row>
    <row r="70" spans="1:12" x14ac:dyDescent="0.2">
      <c r="A70" s="12">
        <v>41</v>
      </c>
      <c r="B70" s="12"/>
      <c r="C70" s="12">
        <v>625001</v>
      </c>
      <c r="D70" s="12" t="s">
        <v>10</v>
      </c>
      <c r="E70" s="16">
        <v>64</v>
      </c>
      <c r="F70" s="16">
        <v>60.78</v>
      </c>
      <c r="G70" s="16">
        <v>142.22999999999999</v>
      </c>
      <c r="H70" s="16">
        <v>110</v>
      </c>
      <c r="I70" s="180">
        <v>110</v>
      </c>
      <c r="J70" s="244">
        <v>110</v>
      </c>
      <c r="K70" s="16">
        <v>110</v>
      </c>
      <c r="L70" s="16">
        <v>110</v>
      </c>
    </row>
    <row r="71" spans="1:12" x14ac:dyDescent="0.2">
      <c r="A71" s="12">
        <v>41</v>
      </c>
      <c r="B71" s="12"/>
      <c r="C71" s="12">
        <v>625002</v>
      </c>
      <c r="D71" s="12" t="s">
        <v>11</v>
      </c>
      <c r="E71" s="16">
        <v>638</v>
      </c>
      <c r="F71" s="16">
        <v>612.49</v>
      </c>
      <c r="G71" s="16">
        <v>623.46</v>
      </c>
      <c r="H71" s="16">
        <v>1100</v>
      </c>
      <c r="I71" s="180">
        <v>1100</v>
      </c>
      <c r="J71" s="244">
        <v>1100</v>
      </c>
      <c r="K71" s="16">
        <v>1100</v>
      </c>
      <c r="L71" s="16">
        <v>1100</v>
      </c>
    </row>
    <row r="72" spans="1:12" x14ac:dyDescent="0.2">
      <c r="A72" s="12">
        <v>41</v>
      </c>
      <c r="B72" s="12"/>
      <c r="C72" s="12">
        <v>625003</v>
      </c>
      <c r="D72" s="12" t="s">
        <v>12</v>
      </c>
      <c r="E72" s="16">
        <v>35</v>
      </c>
      <c r="F72" s="16">
        <v>43.56</v>
      </c>
      <c r="G72" s="16">
        <v>37.549999999999997</v>
      </c>
      <c r="H72" s="16">
        <v>100</v>
      </c>
      <c r="I72" s="180">
        <v>100</v>
      </c>
      <c r="J72" s="244">
        <v>100</v>
      </c>
      <c r="K72" s="16">
        <v>100</v>
      </c>
      <c r="L72" s="16">
        <v>100</v>
      </c>
    </row>
    <row r="73" spans="1:12" x14ac:dyDescent="0.2">
      <c r="A73" s="12">
        <v>41</v>
      </c>
      <c r="B73" s="12"/>
      <c r="C73" s="12">
        <v>625004</v>
      </c>
      <c r="D73" s="12" t="s">
        <v>13</v>
      </c>
      <c r="E73" s="16">
        <v>0</v>
      </c>
      <c r="F73" s="16">
        <v>0</v>
      </c>
      <c r="G73" s="16">
        <v>257.64</v>
      </c>
      <c r="H73" s="16">
        <v>250</v>
      </c>
      <c r="I73" s="180">
        <v>250</v>
      </c>
      <c r="J73" s="244">
        <v>250</v>
      </c>
      <c r="K73" s="16">
        <v>250</v>
      </c>
      <c r="L73" s="16">
        <v>250</v>
      </c>
    </row>
    <row r="74" spans="1:12" x14ac:dyDescent="0.2">
      <c r="A74" s="12">
        <v>41</v>
      </c>
      <c r="B74" s="12"/>
      <c r="C74" s="12">
        <v>625006</v>
      </c>
      <c r="D74" s="12" t="s">
        <v>15</v>
      </c>
      <c r="E74" s="16">
        <v>0</v>
      </c>
      <c r="F74" s="16">
        <v>13.56</v>
      </c>
      <c r="G74" s="16">
        <v>11.72</v>
      </c>
      <c r="H74" s="16">
        <v>20</v>
      </c>
      <c r="I74" s="180">
        <v>20</v>
      </c>
      <c r="J74" s="244">
        <v>20</v>
      </c>
      <c r="K74" s="16">
        <v>20</v>
      </c>
      <c r="L74" s="16">
        <v>20</v>
      </c>
    </row>
    <row r="75" spans="1:12" x14ac:dyDescent="0.2">
      <c r="A75" s="12">
        <v>41</v>
      </c>
      <c r="B75" s="12"/>
      <c r="C75" s="12">
        <v>625005</v>
      </c>
      <c r="D75" s="12" t="s">
        <v>14</v>
      </c>
      <c r="E75" s="16">
        <v>12</v>
      </c>
      <c r="F75" s="16">
        <v>10.9</v>
      </c>
      <c r="G75" s="16">
        <v>21.83</v>
      </c>
      <c r="H75" s="16">
        <v>80</v>
      </c>
      <c r="I75" s="180">
        <v>80</v>
      </c>
      <c r="J75" s="244">
        <v>80</v>
      </c>
      <c r="K75" s="16">
        <v>80</v>
      </c>
      <c r="L75" s="16">
        <v>80</v>
      </c>
    </row>
    <row r="76" spans="1:12" x14ac:dyDescent="0.2">
      <c r="A76" s="12">
        <v>41</v>
      </c>
      <c r="B76" s="12"/>
      <c r="C76" s="12">
        <v>625007</v>
      </c>
      <c r="D76" s="12" t="s">
        <v>59</v>
      </c>
      <c r="E76" s="16">
        <v>216</v>
      </c>
      <c r="F76" s="16">
        <v>203.34</v>
      </c>
      <c r="G76" s="16">
        <v>223.15</v>
      </c>
      <c r="H76" s="16">
        <v>380</v>
      </c>
      <c r="I76" s="180">
        <v>380</v>
      </c>
      <c r="J76" s="244">
        <v>380</v>
      </c>
      <c r="K76" s="16">
        <v>380</v>
      </c>
      <c r="L76" s="16">
        <v>380</v>
      </c>
    </row>
    <row r="77" spans="1:12" x14ac:dyDescent="0.2">
      <c r="A77" s="21"/>
      <c r="B77" s="12"/>
      <c r="C77" s="12"/>
      <c r="D77" s="12"/>
      <c r="E77" s="17"/>
      <c r="F77" s="17"/>
      <c r="G77" s="17"/>
      <c r="H77" s="104"/>
      <c r="I77" s="181"/>
      <c r="J77" s="275"/>
      <c r="K77" s="161"/>
      <c r="L77" s="161"/>
    </row>
    <row r="78" spans="1:12" x14ac:dyDescent="0.2">
      <c r="A78" s="18"/>
      <c r="B78" s="18">
        <v>63</v>
      </c>
      <c r="C78" s="18"/>
      <c r="D78" s="18" t="s">
        <v>25</v>
      </c>
      <c r="E78" s="31">
        <f t="shared" ref="E78:J78" si="15">E79+E84+E88+E93</f>
        <v>48333</v>
      </c>
      <c r="F78" s="31">
        <f t="shared" si="15"/>
        <v>82161.53</v>
      </c>
      <c r="G78" s="31">
        <f t="shared" si="15"/>
        <v>71969.440000000002</v>
      </c>
      <c r="H78" s="117">
        <f t="shared" si="15"/>
        <v>77500</v>
      </c>
      <c r="I78" s="250">
        <f t="shared" si="15"/>
        <v>72950</v>
      </c>
      <c r="J78" s="265">
        <f t="shared" si="15"/>
        <v>79043</v>
      </c>
      <c r="K78" s="162">
        <f t="shared" ref="K78:L78" si="16">K79+K84+K88+K93</f>
        <v>82300</v>
      </c>
      <c r="L78" s="162">
        <f t="shared" si="16"/>
        <v>82300</v>
      </c>
    </row>
    <row r="79" spans="1:12" x14ac:dyDescent="0.2">
      <c r="A79" s="13">
        <v>41</v>
      </c>
      <c r="B79" s="13"/>
      <c r="C79" s="13">
        <v>632</v>
      </c>
      <c r="D79" s="13" t="s">
        <v>60</v>
      </c>
      <c r="E79" s="29">
        <f t="shared" ref="E79:J79" si="17">SUM(E80:E83)</f>
        <v>30261</v>
      </c>
      <c r="F79" s="29">
        <f t="shared" si="17"/>
        <v>45064.049999999996</v>
      </c>
      <c r="G79" s="29">
        <f t="shared" si="17"/>
        <v>47632.12</v>
      </c>
      <c r="H79" s="116">
        <f t="shared" si="17"/>
        <v>50800</v>
      </c>
      <c r="I79" s="229">
        <f t="shared" si="17"/>
        <v>53100</v>
      </c>
      <c r="J79" s="274">
        <f t="shared" si="17"/>
        <v>52700</v>
      </c>
      <c r="K79" s="160">
        <f t="shared" ref="K79:L79" si="18">SUM(K80:K83)</f>
        <v>53200</v>
      </c>
      <c r="L79" s="160">
        <f t="shared" si="18"/>
        <v>53200</v>
      </c>
    </row>
    <row r="80" spans="1:12" x14ac:dyDescent="0.2">
      <c r="A80" s="12">
        <v>41</v>
      </c>
      <c r="B80" s="12"/>
      <c r="C80" s="12">
        <v>632001</v>
      </c>
      <c r="D80" s="12" t="s">
        <v>61</v>
      </c>
      <c r="E80" s="16">
        <v>6883</v>
      </c>
      <c r="F80" s="16">
        <v>7309.1</v>
      </c>
      <c r="G80" s="16">
        <v>10242.780000000001</v>
      </c>
      <c r="H80" s="103">
        <v>10000</v>
      </c>
      <c r="I80" s="185">
        <v>15000</v>
      </c>
      <c r="J80" s="242">
        <v>12500</v>
      </c>
      <c r="K80" s="156">
        <v>12500</v>
      </c>
      <c r="L80" s="156">
        <v>12500</v>
      </c>
    </row>
    <row r="81" spans="1:12" x14ac:dyDescent="0.2">
      <c r="A81" s="12">
        <v>41</v>
      </c>
      <c r="B81" s="12"/>
      <c r="C81" s="12">
        <v>632001</v>
      </c>
      <c r="D81" s="12" t="s">
        <v>62</v>
      </c>
      <c r="E81" s="16">
        <v>22430</v>
      </c>
      <c r="F81" s="16">
        <v>37231.5</v>
      </c>
      <c r="G81" s="16">
        <v>36168.51</v>
      </c>
      <c r="H81" s="103">
        <v>40000</v>
      </c>
      <c r="I81" s="185">
        <v>37000</v>
      </c>
      <c r="J81" s="242">
        <v>39000</v>
      </c>
      <c r="K81" s="156">
        <v>39500</v>
      </c>
      <c r="L81" s="156">
        <v>39500</v>
      </c>
    </row>
    <row r="82" spans="1:12" x14ac:dyDescent="0.2">
      <c r="A82" s="12">
        <v>41</v>
      </c>
      <c r="B82" s="12"/>
      <c r="C82" s="12">
        <v>632002</v>
      </c>
      <c r="D82" s="12" t="s">
        <v>63</v>
      </c>
      <c r="E82" s="16">
        <v>938</v>
      </c>
      <c r="F82" s="16">
        <v>523.45000000000005</v>
      </c>
      <c r="G82" s="16">
        <v>1220.83</v>
      </c>
      <c r="H82" s="103">
        <v>800</v>
      </c>
      <c r="I82" s="185">
        <v>1100</v>
      </c>
      <c r="J82" s="242">
        <v>1200</v>
      </c>
      <c r="K82" s="156">
        <v>1200</v>
      </c>
      <c r="L82" s="156">
        <v>1200</v>
      </c>
    </row>
    <row r="83" spans="1:12" x14ac:dyDescent="0.2">
      <c r="A83" s="12">
        <v>41</v>
      </c>
      <c r="B83" s="12"/>
      <c r="C83" s="12">
        <v>632003</v>
      </c>
      <c r="D83" s="12" t="s">
        <v>30</v>
      </c>
      <c r="E83" s="16">
        <v>10</v>
      </c>
      <c r="F83" s="16">
        <v>0</v>
      </c>
      <c r="G83" s="16">
        <v>0</v>
      </c>
      <c r="H83" s="103">
        <v>0</v>
      </c>
      <c r="I83" s="181">
        <v>0</v>
      </c>
      <c r="J83" s="242">
        <v>0</v>
      </c>
      <c r="K83" s="156">
        <v>0</v>
      </c>
      <c r="L83" s="156">
        <v>0</v>
      </c>
    </row>
    <row r="84" spans="1:12" x14ac:dyDescent="0.2">
      <c r="A84" s="13">
        <v>41</v>
      </c>
      <c r="B84" s="13"/>
      <c r="C84" s="13">
        <v>633</v>
      </c>
      <c r="D84" s="13" t="s">
        <v>31</v>
      </c>
      <c r="E84" s="29">
        <f t="shared" ref="E84:J84" si="19">E85+E87</f>
        <v>4616</v>
      </c>
      <c r="F84" s="29">
        <f>F85+F87+F86</f>
        <v>8602.67</v>
      </c>
      <c r="G84" s="29">
        <f t="shared" si="19"/>
        <v>2869.59</v>
      </c>
      <c r="H84" s="116">
        <f t="shared" si="19"/>
        <v>4500</v>
      </c>
      <c r="I84" s="229">
        <f t="shared" si="19"/>
        <v>4000</v>
      </c>
      <c r="J84" s="274">
        <f t="shared" si="19"/>
        <v>4350</v>
      </c>
      <c r="K84" s="160">
        <f t="shared" ref="K84:L84" si="20">K85+K87</f>
        <v>6000</v>
      </c>
      <c r="L84" s="160">
        <f t="shared" si="20"/>
        <v>6000</v>
      </c>
    </row>
    <row r="85" spans="1:12" x14ac:dyDescent="0.2">
      <c r="A85" s="13">
        <v>41</v>
      </c>
      <c r="B85" s="12"/>
      <c r="C85" s="12">
        <v>633002</v>
      </c>
      <c r="D85" s="12" t="s">
        <v>32</v>
      </c>
      <c r="E85" s="30">
        <v>0</v>
      </c>
      <c r="F85" s="30">
        <v>0</v>
      </c>
      <c r="G85" s="30">
        <v>0</v>
      </c>
      <c r="H85" s="118">
        <v>1500</v>
      </c>
      <c r="I85" s="230">
        <v>1000</v>
      </c>
      <c r="J85" s="276">
        <v>0</v>
      </c>
      <c r="K85" s="163">
        <v>0</v>
      </c>
      <c r="L85" s="163">
        <v>0</v>
      </c>
    </row>
    <row r="86" spans="1:12" x14ac:dyDescent="0.2">
      <c r="A86" s="13"/>
      <c r="B86" s="12"/>
      <c r="C86" s="12">
        <v>633200</v>
      </c>
      <c r="D86" s="12" t="s">
        <v>179</v>
      </c>
      <c r="E86" s="30"/>
      <c r="F86" s="30">
        <v>7173.12</v>
      </c>
      <c r="G86" s="30"/>
      <c r="H86" s="118">
        <v>0</v>
      </c>
      <c r="I86" s="231">
        <v>0</v>
      </c>
      <c r="J86" s="276">
        <v>0</v>
      </c>
      <c r="K86" s="163">
        <v>0</v>
      </c>
      <c r="L86" s="163">
        <v>0</v>
      </c>
    </row>
    <row r="87" spans="1:12" outlineLevel="1" x14ac:dyDescent="0.2">
      <c r="A87" s="12">
        <v>41</v>
      </c>
      <c r="B87" s="12"/>
      <c r="C87" s="12">
        <v>633006</v>
      </c>
      <c r="D87" s="12" t="s">
        <v>33</v>
      </c>
      <c r="E87" s="16">
        <v>4616</v>
      </c>
      <c r="F87" s="16">
        <v>1429.55</v>
      </c>
      <c r="G87" s="16">
        <v>2869.59</v>
      </c>
      <c r="H87" s="103">
        <v>3000</v>
      </c>
      <c r="I87" s="181">
        <v>3000</v>
      </c>
      <c r="J87" s="242">
        <v>4350</v>
      </c>
      <c r="K87" s="156">
        <v>6000</v>
      </c>
      <c r="L87" s="156">
        <v>6000</v>
      </c>
    </row>
    <row r="88" spans="1:12" outlineLevel="1" x14ac:dyDescent="0.2">
      <c r="A88" s="13">
        <v>41</v>
      </c>
      <c r="B88" s="13"/>
      <c r="C88" s="13">
        <v>635</v>
      </c>
      <c r="D88" s="13" t="s">
        <v>42</v>
      </c>
      <c r="E88" s="29">
        <f t="shared" ref="E88:J88" si="21">SUM(E89:E92)</f>
        <v>6870</v>
      </c>
      <c r="F88" s="29">
        <f t="shared" si="21"/>
        <v>19234.730000000003</v>
      </c>
      <c r="G88" s="29">
        <f t="shared" si="21"/>
        <v>14408.55</v>
      </c>
      <c r="H88" s="116">
        <f t="shared" si="21"/>
        <v>12650</v>
      </c>
      <c r="I88" s="229">
        <f t="shared" si="21"/>
        <v>5700</v>
      </c>
      <c r="J88" s="274">
        <f t="shared" si="21"/>
        <v>8650</v>
      </c>
      <c r="K88" s="160">
        <f t="shared" ref="K88:L88" si="22">SUM(K89:K92)</f>
        <v>9350</v>
      </c>
      <c r="L88" s="160">
        <f t="shared" si="22"/>
        <v>9350</v>
      </c>
    </row>
    <row r="89" spans="1:12" outlineLevel="1" x14ac:dyDescent="0.2">
      <c r="A89" s="12">
        <v>41</v>
      </c>
      <c r="B89" s="12"/>
      <c r="C89" s="12">
        <v>635002</v>
      </c>
      <c r="D89" s="12" t="s">
        <v>43</v>
      </c>
      <c r="E89" s="16">
        <v>0</v>
      </c>
      <c r="F89" s="16">
        <v>0</v>
      </c>
      <c r="G89" s="16">
        <v>0</v>
      </c>
      <c r="H89" s="103">
        <v>850</v>
      </c>
      <c r="I89" s="181">
        <v>0</v>
      </c>
      <c r="J89" s="242">
        <v>850</v>
      </c>
      <c r="K89" s="156">
        <v>850</v>
      </c>
      <c r="L89" s="156">
        <v>850</v>
      </c>
    </row>
    <row r="90" spans="1:12" x14ac:dyDescent="0.2">
      <c r="A90" s="12">
        <v>41</v>
      </c>
      <c r="B90" s="12"/>
      <c r="C90" s="12">
        <v>635004</v>
      </c>
      <c r="D90" s="12" t="s">
        <v>44</v>
      </c>
      <c r="E90" s="16">
        <v>6709</v>
      </c>
      <c r="F90" s="16">
        <v>17790.490000000002</v>
      </c>
      <c r="G90" s="16">
        <v>13392.15</v>
      </c>
      <c r="H90" s="103">
        <v>7800</v>
      </c>
      <c r="I90" s="181">
        <v>5500</v>
      </c>
      <c r="J90" s="242">
        <v>6800</v>
      </c>
      <c r="K90" s="156">
        <v>7500</v>
      </c>
      <c r="L90" s="156">
        <v>7500</v>
      </c>
    </row>
    <row r="91" spans="1:12" x14ac:dyDescent="0.2">
      <c r="A91" s="12">
        <v>46</v>
      </c>
      <c r="B91" s="12"/>
      <c r="C91" s="12">
        <v>635006</v>
      </c>
      <c r="D91" s="12" t="s">
        <v>64</v>
      </c>
      <c r="E91" s="16">
        <v>0</v>
      </c>
      <c r="F91" s="16">
        <v>0</v>
      </c>
      <c r="G91" s="16">
        <v>0</v>
      </c>
      <c r="H91" s="103">
        <v>2000</v>
      </c>
      <c r="I91" s="185">
        <v>0</v>
      </c>
      <c r="J91" s="242">
        <v>0</v>
      </c>
      <c r="K91" s="156">
        <v>0</v>
      </c>
      <c r="L91" s="156">
        <v>0</v>
      </c>
    </row>
    <row r="92" spans="1:12" x14ac:dyDescent="0.2">
      <c r="A92" s="12">
        <v>41</v>
      </c>
      <c r="B92" s="12"/>
      <c r="C92" s="12">
        <v>635006</v>
      </c>
      <c r="D92" s="12" t="s">
        <v>64</v>
      </c>
      <c r="E92" s="16">
        <v>161</v>
      </c>
      <c r="F92" s="16">
        <v>1444.24</v>
      </c>
      <c r="G92" s="16">
        <v>1016.4</v>
      </c>
      <c r="H92" s="103">
        <v>2000</v>
      </c>
      <c r="I92" s="185">
        <v>200</v>
      </c>
      <c r="J92" s="242">
        <v>1000</v>
      </c>
      <c r="K92" s="156">
        <v>1000</v>
      </c>
      <c r="L92" s="156">
        <v>1000</v>
      </c>
    </row>
    <row r="93" spans="1:12" x14ac:dyDescent="0.2">
      <c r="A93" s="13">
        <v>41</v>
      </c>
      <c r="B93" s="13"/>
      <c r="C93" s="13">
        <v>637</v>
      </c>
      <c r="D93" s="13" t="s">
        <v>45</v>
      </c>
      <c r="E93" s="29">
        <f>SUM(E94:E98)</f>
        <v>6586</v>
      </c>
      <c r="F93" s="29">
        <v>9260.08</v>
      </c>
      <c r="G93" s="29">
        <f t="shared" ref="G93:L93" si="23">SUM(G94:G99)</f>
        <v>7059.18</v>
      </c>
      <c r="H93" s="116">
        <f t="shared" si="23"/>
        <v>9550</v>
      </c>
      <c r="I93" s="186">
        <f t="shared" si="23"/>
        <v>10150</v>
      </c>
      <c r="J93" s="274">
        <f t="shared" si="23"/>
        <v>13343</v>
      </c>
      <c r="K93" s="160">
        <f t="shared" si="23"/>
        <v>13750</v>
      </c>
      <c r="L93" s="160">
        <f t="shared" si="23"/>
        <v>13750</v>
      </c>
    </row>
    <row r="94" spans="1:12" x14ac:dyDescent="0.2">
      <c r="A94" s="12">
        <v>41</v>
      </c>
      <c r="B94" s="12"/>
      <c r="C94" s="12">
        <v>637004</v>
      </c>
      <c r="D94" s="12" t="s">
        <v>65</v>
      </c>
      <c r="E94" s="16">
        <v>3599</v>
      </c>
      <c r="F94" s="16">
        <v>5153.96</v>
      </c>
      <c r="G94" s="16">
        <v>5572.15</v>
      </c>
      <c r="H94" s="103">
        <v>6000</v>
      </c>
      <c r="I94" s="185">
        <v>6500</v>
      </c>
      <c r="J94" s="242">
        <v>8093</v>
      </c>
      <c r="K94" s="156">
        <v>8500</v>
      </c>
      <c r="L94" s="156">
        <v>8500</v>
      </c>
    </row>
    <row r="95" spans="1:12" x14ac:dyDescent="0.2">
      <c r="A95" s="12"/>
      <c r="B95" s="12"/>
      <c r="C95" s="12">
        <v>637012</v>
      </c>
      <c r="D95" s="12" t="s">
        <v>137</v>
      </c>
      <c r="E95" s="16">
        <v>1437</v>
      </c>
      <c r="F95" s="16">
        <v>2433.46</v>
      </c>
      <c r="G95" s="16">
        <v>0</v>
      </c>
      <c r="H95" s="103">
        <v>0</v>
      </c>
      <c r="I95" s="185">
        <v>500</v>
      </c>
      <c r="J95" s="242">
        <v>700</v>
      </c>
      <c r="K95" s="156">
        <v>700</v>
      </c>
      <c r="L95" s="156">
        <v>700</v>
      </c>
    </row>
    <row r="96" spans="1:12" x14ac:dyDescent="0.2">
      <c r="A96" s="12">
        <v>41</v>
      </c>
      <c r="B96" s="12"/>
      <c r="C96" s="12">
        <v>637015</v>
      </c>
      <c r="D96" s="12" t="s">
        <v>66</v>
      </c>
      <c r="E96" s="16">
        <v>976</v>
      </c>
      <c r="F96" s="16">
        <v>433.5</v>
      </c>
      <c r="G96" s="16">
        <v>976.27</v>
      </c>
      <c r="H96" s="103">
        <v>1500</v>
      </c>
      <c r="I96" s="185">
        <v>1100</v>
      </c>
      <c r="J96" s="242">
        <v>1500</v>
      </c>
      <c r="K96" s="156">
        <v>1500</v>
      </c>
      <c r="L96" s="156">
        <v>1500</v>
      </c>
    </row>
    <row r="97" spans="1:12" x14ac:dyDescent="0.2">
      <c r="A97" s="12">
        <v>41</v>
      </c>
      <c r="B97" s="12"/>
      <c r="C97" s="12">
        <v>637016</v>
      </c>
      <c r="D97" s="12" t="s">
        <v>50</v>
      </c>
      <c r="E97" s="16">
        <v>48</v>
      </c>
      <c r="F97" s="16">
        <v>10.61</v>
      </c>
      <c r="G97" s="16">
        <v>0</v>
      </c>
      <c r="H97" s="103">
        <v>50</v>
      </c>
      <c r="I97" s="185">
        <v>50</v>
      </c>
      <c r="J97" s="242">
        <v>50</v>
      </c>
      <c r="K97" s="156">
        <v>50</v>
      </c>
      <c r="L97" s="156">
        <v>50</v>
      </c>
    </row>
    <row r="98" spans="1:12" x14ac:dyDescent="0.2">
      <c r="A98" s="12">
        <v>41</v>
      </c>
      <c r="B98" s="12"/>
      <c r="C98" s="12">
        <v>637027</v>
      </c>
      <c r="D98" s="12" t="s">
        <v>67</v>
      </c>
      <c r="E98" s="16">
        <v>526</v>
      </c>
      <c r="F98" s="16">
        <v>1098.55</v>
      </c>
      <c r="G98" s="16">
        <v>510.76</v>
      </c>
      <c r="H98" s="103">
        <v>2000</v>
      </c>
      <c r="I98" s="187">
        <v>2000</v>
      </c>
      <c r="J98" s="248">
        <v>3000</v>
      </c>
      <c r="K98" s="109">
        <v>3000</v>
      </c>
      <c r="L98" s="109">
        <v>3000</v>
      </c>
    </row>
    <row r="99" spans="1:12" x14ac:dyDescent="0.2">
      <c r="A99" s="12"/>
      <c r="B99" s="12"/>
      <c r="C99" s="12">
        <v>637031</v>
      </c>
      <c r="D99" s="12" t="s">
        <v>51</v>
      </c>
      <c r="E99" s="20"/>
      <c r="F99" s="20">
        <v>130</v>
      </c>
      <c r="G99" s="20"/>
      <c r="H99" s="108">
        <v>0</v>
      </c>
      <c r="I99" s="187">
        <v>0</v>
      </c>
      <c r="J99" s="248"/>
      <c r="K99" s="109"/>
      <c r="L99" s="109"/>
    </row>
    <row r="100" spans="1:12" outlineLevel="1" x14ac:dyDescent="0.2">
      <c r="A100" s="12"/>
      <c r="B100" s="12"/>
      <c r="C100" s="12"/>
      <c r="D100" s="12"/>
      <c r="E100" s="20"/>
      <c r="F100" s="20"/>
      <c r="G100" s="20"/>
      <c r="H100" s="108"/>
      <c r="I100" s="109"/>
      <c r="J100" s="248"/>
      <c r="K100" s="109"/>
      <c r="L100" s="109"/>
    </row>
    <row r="101" spans="1:12" outlineLevel="1" x14ac:dyDescent="0.2">
      <c r="A101" s="3"/>
      <c r="B101" s="4"/>
      <c r="C101" s="4" t="s">
        <v>0</v>
      </c>
      <c r="D101" s="4"/>
      <c r="E101" s="87" t="s">
        <v>1</v>
      </c>
      <c r="F101" s="87" t="s">
        <v>1</v>
      </c>
      <c r="G101" s="87" t="s">
        <v>1</v>
      </c>
      <c r="H101" s="113" t="s">
        <v>170</v>
      </c>
      <c r="I101" s="111" t="s">
        <v>200</v>
      </c>
      <c r="J101" s="262" t="s">
        <v>144</v>
      </c>
      <c r="K101" s="110" t="s">
        <v>144</v>
      </c>
      <c r="L101" s="110" t="s">
        <v>144</v>
      </c>
    </row>
    <row r="102" spans="1:12" x14ac:dyDescent="0.2">
      <c r="A102" s="3"/>
      <c r="B102" s="4"/>
      <c r="C102" s="4"/>
      <c r="D102" s="4"/>
      <c r="E102" s="25">
        <v>2021</v>
      </c>
      <c r="F102" s="25">
        <v>2022</v>
      </c>
      <c r="G102" s="25">
        <v>2023</v>
      </c>
      <c r="H102" s="114">
        <v>2024</v>
      </c>
      <c r="I102" s="251">
        <v>2024</v>
      </c>
      <c r="J102" s="263">
        <v>2025</v>
      </c>
      <c r="K102" s="123">
        <v>2026</v>
      </c>
      <c r="L102" s="123">
        <v>2027</v>
      </c>
    </row>
    <row r="103" spans="1:12" x14ac:dyDescent="0.2">
      <c r="A103" s="33">
        <v>41</v>
      </c>
      <c r="B103" s="9" t="s">
        <v>69</v>
      </c>
      <c r="C103" s="33"/>
      <c r="D103" s="10" t="s">
        <v>69</v>
      </c>
      <c r="E103" s="11">
        <f>E104+E106+E117+E108</f>
        <v>50478</v>
      </c>
      <c r="F103" s="11">
        <f t="shared" ref="F103:J103" si="24">F104+F108+F117</f>
        <v>154373.06000000003</v>
      </c>
      <c r="G103" s="11">
        <f t="shared" si="24"/>
        <v>161426.82999999996</v>
      </c>
      <c r="H103" s="101">
        <f t="shared" si="24"/>
        <v>153520</v>
      </c>
      <c r="I103" s="119">
        <f t="shared" si="24"/>
        <v>88868</v>
      </c>
      <c r="J103" s="261">
        <f t="shared" si="24"/>
        <v>162268</v>
      </c>
      <c r="K103" s="119">
        <f t="shared" ref="K103:L103" si="25">K104+K108+K117</f>
        <v>168066</v>
      </c>
      <c r="L103" s="119">
        <f t="shared" si="25"/>
        <v>168066</v>
      </c>
    </row>
    <row r="104" spans="1:12" x14ac:dyDescent="0.2">
      <c r="A104" s="13">
        <v>41</v>
      </c>
      <c r="B104" s="13">
        <v>61</v>
      </c>
      <c r="C104" s="13">
        <v>610</v>
      </c>
      <c r="D104" s="13" t="s">
        <v>70</v>
      </c>
      <c r="E104" s="29">
        <f t="shared" ref="E104:L104" si="26">E105</f>
        <v>0</v>
      </c>
      <c r="F104" s="29">
        <f t="shared" si="26"/>
        <v>4700</v>
      </c>
      <c r="G104" s="29">
        <f t="shared" si="26"/>
        <v>4537.67</v>
      </c>
      <c r="H104" s="116">
        <f t="shared" si="26"/>
        <v>4700</v>
      </c>
      <c r="I104" s="232">
        <f t="shared" si="26"/>
        <v>4700</v>
      </c>
      <c r="J104" s="277">
        <f t="shared" si="26"/>
        <v>5238</v>
      </c>
      <c r="K104" s="112">
        <f t="shared" si="26"/>
        <v>5238</v>
      </c>
      <c r="L104" s="112">
        <f t="shared" si="26"/>
        <v>5238</v>
      </c>
    </row>
    <row r="105" spans="1:12" x14ac:dyDescent="0.2">
      <c r="A105" s="12">
        <v>41</v>
      </c>
      <c r="B105" s="13"/>
      <c r="C105" s="12">
        <v>614</v>
      </c>
      <c r="D105" s="12" t="s">
        <v>71</v>
      </c>
      <c r="E105" s="16">
        <v>0</v>
      </c>
      <c r="F105" s="16">
        <v>4700</v>
      </c>
      <c r="G105" s="16">
        <v>4537.67</v>
      </c>
      <c r="H105" s="103">
        <v>4700</v>
      </c>
      <c r="I105" s="187">
        <v>4700</v>
      </c>
      <c r="J105" s="248">
        <v>5238</v>
      </c>
      <c r="K105" s="109">
        <v>5238</v>
      </c>
      <c r="L105" s="109">
        <v>5238</v>
      </c>
    </row>
    <row r="106" spans="1:12" x14ac:dyDescent="0.2">
      <c r="A106" s="12">
        <v>41</v>
      </c>
      <c r="B106" s="13">
        <v>62</v>
      </c>
      <c r="C106" s="12"/>
      <c r="D106" s="13" t="s">
        <v>72</v>
      </c>
      <c r="E106" s="29">
        <v>0</v>
      </c>
      <c r="F106" s="29">
        <v>0</v>
      </c>
      <c r="G106" s="29">
        <v>0</v>
      </c>
      <c r="H106" s="116">
        <v>0</v>
      </c>
      <c r="I106" s="232">
        <v>0</v>
      </c>
      <c r="J106" s="277">
        <v>0</v>
      </c>
      <c r="K106" s="112">
        <v>0</v>
      </c>
      <c r="L106" s="112">
        <v>0</v>
      </c>
    </row>
    <row r="107" spans="1:12" x14ac:dyDescent="0.2">
      <c r="A107" s="12">
        <v>46</v>
      </c>
      <c r="B107" s="12"/>
      <c r="C107" s="12"/>
      <c r="D107" s="12" t="s">
        <v>73</v>
      </c>
      <c r="E107" s="16">
        <v>0</v>
      </c>
      <c r="F107" s="16">
        <v>0</v>
      </c>
      <c r="G107" s="16">
        <v>0</v>
      </c>
      <c r="H107" s="103">
        <v>0</v>
      </c>
      <c r="I107" s="187">
        <v>0</v>
      </c>
      <c r="J107" s="248">
        <v>0</v>
      </c>
      <c r="K107" s="109">
        <v>0</v>
      </c>
      <c r="L107" s="109">
        <v>0</v>
      </c>
    </row>
    <row r="108" spans="1:12" x14ac:dyDescent="0.2">
      <c r="A108" s="13">
        <v>41</v>
      </c>
      <c r="B108" s="13">
        <v>62</v>
      </c>
      <c r="C108" s="13"/>
      <c r="D108" s="13" t="s">
        <v>74</v>
      </c>
      <c r="E108" s="29">
        <f t="shared" ref="E108:H108" si="27">SUM(E109:E116)</f>
        <v>388</v>
      </c>
      <c r="F108" s="29">
        <f t="shared" si="27"/>
        <v>606.17000000000007</v>
      </c>
      <c r="G108" s="29">
        <f t="shared" si="27"/>
        <v>3303.79</v>
      </c>
      <c r="H108" s="116">
        <f t="shared" si="27"/>
        <v>3360</v>
      </c>
      <c r="I108" s="232">
        <v>3360</v>
      </c>
      <c r="J108" s="274">
        <f>SUM(J109:J116)</f>
        <v>3360</v>
      </c>
      <c r="K108" s="112">
        <v>3300</v>
      </c>
      <c r="L108" s="112">
        <v>3300</v>
      </c>
    </row>
    <row r="109" spans="1:12" x14ac:dyDescent="0.2">
      <c r="A109" s="12">
        <v>41</v>
      </c>
      <c r="B109" s="12"/>
      <c r="C109" s="12" t="s">
        <v>8</v>
      </c>
      <c r="D109" s="12" t="s">
        <v>9</v>
      </c>
      <c r="E109" s="16">
        <v>113</v>
      </c>
      <c r="F109" s="16">
        <v>128.04</v>
      </c>
      <c r="G109" s="16">
        <v>1132.5999999999999</v>
      </c>
      <c r="H109" s="16">
        <v>900</v>
      </c>
      <c r="I109" s="233">
        <v>900</v>
      </c>
      <c r="J109" s="244">
        <v>900</v>
      </c>
      <c r="K109" s="16">
        <v>900</v>
      </c>
      <c r="L109" s="16">
        <v>900</v>
      </c>
    </row>
    <row r="110" spans="1:12" x14ac:dyDescent="0.2">
      <c r="A110" s="12">
        <v>41</v>
      </c>
      <c r="B110" s="12"/>
      <c r="C110" s="12">
        <v>625001</v>
      </c>
      <c r="D110" s="12" t="s">
        <v>10</v>
      </c>
      <c r="E110" s="16">
        <v>5</v>
      </c>
      <c r="F110" s="16">
        <v>28.77</v>
      </c>
      <c r="G110" s="16">
        <v>18.579999999999998</v>
      </c>
      <c r="H110" s="16">
        <v>150</v>
      </c>
      <c r="I110" s="233">
        <v>150</v>
      </c>
      <c r="J110" s="244">
        <v>150</v>
      </c>
      <c r="K110" s="16">
        <v>150</v>
      </c>
      <c r="L110" s="16">
        <v>150</v>
      </c>
    </row>
    <row r="111" spans="1:12" x14ac:dyDescent="0.2">
      <c r="A111" s="12">
        <v>41</v>
      </c>
      <c r="B111" s="12"/>
      <c r="C111" s="12">
        <v>625002</v>
      </c>
      <c r="D111" s="12" t="s">
        <v>11</v>
      </c>
      <c r="E111" s="16">
        <v>164</v>
      </c>
      <c r="F111" s="16">
        <v>248.99</v>
      </c>
      <c r="G111" s="16">
        <v>1622.4</v>
      </c>
      <c r="H111" s="16">
        <v>1340</v>
      </c>
      <c r="I111" s="233">
        <v>1340</v>
      </c>
      <c r="J111" s="244">
        <v>1340</v>
      </c>
      <c r="K111" s="16">
        <v>1340</v>
      </c>
      <c r="L111" s="16">
        <v>1340</v>
      </c>
    </row>
    <row r="112" spans="1:12" x14ac:dyDescent="0.2">
      <c r="A112" s="12">
        <v>41</v>
      </c>
      <c r="B112" s="12"/>
      <c r="C112" s="12">
        <v>625003</v>
      </c>
      <c r="D112" s="12" t="s">
        <v>12</v>
      </c>
      <c r="E112" s="16">
        <v>10</v>
      </c>
      <c r="F112" s="16">
        <v>16.420000000000002</v>
      </c>
      <c r="G112" s="16">
        <v>10.59</v>
      </c>
      <c r="H112" s="16">
        <v>100</v>
      </c>
      <c r="I112" s="233">
        <v>100</v>
      </c>
      <c r="J112" s="244">
        <v>100</v>
      </c>
      <c r="K112" s="16">
        <v>100</v>
      </c>
      <c r="L112" s="16">
        <v>100</v>
      </c>
    </row>
    <row r="113" spans="1:12" x14ac:dyDescent="0.2">
      <c r="A113" s="12">
        <v>41</v>
      </c>
      <c r="B113" s="12"/>
      <c r="C113" s="12">
        <v>625004</v>
      </c>
      <c r="D113" s="12" t="s">
        <v>13</v>
      </c>
      <c r="E113" s="16">
        <v>33</v>
      </c>
      <c r="F113" s="16">
        <v>61.73</v>
      </c>
      <c r="G113" s="16">
        <v>39.9</v>
      </c>
      <c r="H113" s="16">
        <v>300</v>
      </c>
      <c r="I113" s="233">
        <v>300</v>
      </c>
      <c r="J113" s="244">
        <v>300</v>
      </c>
      <c r="K113" s="16">
        <v>300</v>
      </c>
      <c r="L113" s="16">
        <v>300</v>
      </c>
    </row>
    <row r="114" spans="1:12" x14ac:dyDescent="0.2">
      <c r="A114" s="12">
        <v>41</v>
      </c>
      <c r="B114" s="12"/>
      <c r="C114" s="12">
        <v>625005</v>
      </c>
      <c r="D114" s="12" t="s">
        <v>14</v>
      </c>
      <c r="E114" s="16">
        <v>4</v>
      </c>
      <c r="F114" s="16">
        <v>19.32</v>
      </c>
      <c r="G114" s="16">
        <v>13.27</v>
      </c>
      <c r="H114" s="16">
        <v>95</v>
      </c>
      <c r="I114" s="233">
        <v>95</v>
      </c>
      <c r="J114" s="244">
        <v>95</v>
      </c>
      <c r="K114" s="16">
        <v>95</v>
      </c>
      <c r="L114" s="16">
        <v>95</v>
      </c>
    </row>
    <row r="115" spans="1:12" x14ac:dyDescent="0.2">
      <c r="A115" s="12">
        <v>41</v>
      </c>
      <c r="B115" s="12"/>
      <c r="C115" s="12">
        <v>625006</v>
      </c>
      <c r="D115" s="12" t="s">
        <v>68</v>
      </c>
      <c r="E115" s="16">
        <v>3</v>
      </c>
      <c r="F115" s="16">
        <v>5.0999999999999996</v>
      </c>
      <c r="G115" s="16">
        <v>3.29</v>
      </c>
      <c r="H115" s="16">
        <v>25</v>
      </c>
      <c r="I115" s="233">
        <v>25</v>
      </c>
      <c r="J115" s="244">
        <v>25</v>
      </c>
      <c r="K115" s="16">
        <v>25</v>
      </c>
      <c r="L115" s="16">
        <v>25</v>
      </c>
    </row>
    <row r="116" spans="1:12" x14ac:dyDescent="0.2">
      <c r="A116" s="12">
        <v>41</v>
      </c>
      <c r="B116" s="12"/>
      <c r="C116" s="12">
        <v>625007</v>
      </c>
      <c r="D116" s="12" t="s">
        <v>59</v>
      </c>
      <c r="E116" s="16">
        <v>56</v>
      </c>
      <c r="F116" s="16">
        <v>97.8</v>
      </c>
      <c r="G116" s="16">
        <v>463.16</v>
      </c>
      <c r="H116" s="16">
        <v>450</v>
      </c>
      <c r="I116" s="233">
        <v>450</v>
      </c>
      <c r="J116" s="244">
        <v>450</v>
      </c>
      <c r="K116" s="16">
        <v>450</v>
      </c>
      <c r="L116" s="16">
        <v>450</v>
      </c>
    </row>
    <row r="117" spans="1:12" x14ac:dyDescent="0.2">
      <c r="A117" s="34"/>
      <c r="B117" s="34">
        <v>63</v>
      </c>
      <c r="C117" s="34"/>
      <c r="D117" s="34" t="s">
        <v>45</v>
      </c>
      <c r="E117" s="19">
        <f t="shared" ref="E117:J117" si="28">E118+E121+E125+E127</f>
        <v>50090</v>
      </c>
      <c r="F117" s="19">
        <f t="shared" si="28"/>
        <v>149066.89000000001</v>
      </c>
      <c r="G117" s="19">
        <f t="shared" si="28"/>
        <v>153585.36999999997</v>
      </c>
      <c r="H117" s="107">
        <f t="shared" si="28"/>
        <v>145460</v>
      </c>
      <c r="I117" s="250">
        <f t="shared" si="28"/>
        <v>80808</v>
      </c>
      <c r="J117" s="266">
        <f t="shared" si="28"/>
        <v>153670</v>
      </c>
      <c r="K117" s="107">
        <f t="shared" ref="K117:L117" si="29">K118+K121+K125+K127</f>
        <v>159528</v>
      </c>
      <c r="L117" s="107">
        <f t="shared" si="29"/>
        <v>159528</v>
      </c>
    </row>
    <row r="118" spans="1:12" x14ac:dyDescent="0.2">
      <c r="A118" s="13">
        <v>41</v>
      </c>
      <c r="B118" s="13"/>
      <c r="C118" s="13">
        <v>632</v>
      </c>
      <c r="D118" s="13" t="s">
        <v>60</v>
      </c>
      <c r="E118" s="15">
        <v>0</v>
      </c>
      <c r="F118" s="15">
        <f>F120</f>
        <v>2003.56</v>
      </c>
      <c r="G118" s="15">
        <f>G119+G120</f>
        <v>1426.5500000000002</v>
      </c>
      <c r="H118" s="102">
        <f>H120</f>
        <v>0</v>
      </c>
      <c r="I118" s="184">
        <f>I120</f>
        <v>0</v>
      </c>
      <c r="J118" s="241">
        <f>J120</f>
        <v>0</v>
      </c>
      <c r="K118" s="155">
        <f>K120</f>
        <v>0</v>
      </c>
      <c r="L118" s="155">
        <f>L120</f>
        <v>0</v>
      </c>
    </row>
    <row r="119" spans="1:12" x14ac:dyDescent="0.2">
      <c r="A119" s="13"/>
      <c r="B119" s="13"/>
      <c r="C119" s="12">
        <v>632</v>
      </c>
      <c r="D119" s="12" t="s">
        <v>196</v>
      </c>
      <c r="E119" s="16">
        <v>0</v>
      </c>
      <c r="F119" s="16">
        <v>0</v>
      </c>
      <c r="G119" s="16">
        <v>358.87</v>
      </c>
      <c r="H119" s="102">
        <v>0</v>
      </c>
      <c r="I119" s="184">
        <v>0</v>
      </c>
      <c r="J119" s="241">
        <v>0</v>
      </c>
      <c r="K119" s="155">
        <v>0</v>
      </c>
      <c r="L119" s="155">
        <v>0</v>
      </c>
    </row>
    <row r="120" spans="1:12" x14ac:dyDescent="0.2">
      <c r="A120" s="22">
        <v>41</v>
      </c>
      <c r="B120" s="22"/>
      <c r="C120" s="22">
        <v>632</v>
      </c>
      <c r="D120" s="22" t="s">
        <v>150</v>
      </c>
      <c r="E120" s="16">
        <v>0</v>
      </c>
      <c r="F120" s="16">
        <v>2003.56</v>
      </c>
      <c r="G120" s="16">
        <v>1067.68</v>
      </c>
      <c r="H120" s="103">
        <v>0</v>
      </c>
      <c r="I120" s="181">
        <v>0</v>
      </c>
      <c r="J120" s="242">
        <v>0</v>
      </c>
      <c r="K120" s="156">
        <v>0</v>
      </c>
      <c r="L120" s="156">
        <v>0</v>
      </c>
    </row>
    <row r="121" spans="1:12" x14ac:dyDescent="0.2">
      <c r="A121" s="12">
        <v>41</v>
      </c>
      <c r="B121" s="13"/>
      <c r="C121" s="13">
        <v>633</v>
      </c>
      <c r="D121" s="13" t="s">
        <v>75</v>
      </c>
      <c r="E121" s="29">
        <f>SUM(E122:E124)</f>
        <v>2225</v>
      </c>
      <c r="F121" s="29">
        <f>F122+F123+F124</f>
        <v>5467.04</v>
      </c>
      <c r="G121" s="29">
        <f>G122+G123+G124</f>
        <v>6848.6399999999994</v>
      </c>
      <c r="H121" s="116">
        <f>SUM(H122:H124)</f>
        <v>5900</v>
      </c>
      <c r="I121" s="229">
        <f>SUM(I122:I124)</f>
        <v>4008</v>
      </c>
      <c r="J121" s="274">
        <f>SUM(J122:J124)</f>
        <v>7338</v>
      </c>
      <c r="K121" s="160">
        <f>SUM(K122:K124)</f>
        <v>8560</v>
      </c>
      <c r="L121" s="160">
        <f>SUM(L122:L124)</f>
        <v>8560</v>
      </c>
    </row>
    <row r="122" spans="1:12" x14ac:dyDescent="0.2">
      <c r="A122" s="12">
        <v>46</v>
      </c>
      <c r="B122" s="12"/>
      <c r="C122" s="12">
        <v>633006</v>
      </c>
      <c r="D122" s="12" t="s">
        <v>76</v>
      </c>
      <c r="E122" s="16">
        <v>521</v>
      </c>
      <c r="F122" s="16">
        <v>0</v>
      </c>
      <c r="G122" s="16">
        <v>2883.75</v>
      </c>
      <c r="H122" s="103"/>
      <c r="I122" s="181">
        <v>0</v>
      </c>
      <c r="J122" s="278">
        <v>0</v>
      </c>
      <c r="K122" s="185">
        <v>0</v>
      </c>
      <c r="L122" s="185">
        <v>0</v>
      </c>
    </row>
    <row r="123" spans="1:12" x14ac:dyDescent="0.2">
      <c r="A123" s="12">
        <v>46</v>
      </c>
      <c r="B123" s="13"/>
      <c r="C123" s="12">
        <v>633006</v>
      </c>
      <c r="D123" s="12" t="s">
        <v>77</v>
      </c>
      <c r="E123" s="16">
        <v>0</v>
      </c>
      <c r="F123" s="16">
        <v>0</v>
      </c>
      <c r="G123" s="16">
        <v>0</v>
      </c>
      <c r="H123" s="103">
        <v>1900</v>
      </c>
      <c r="I123" s="185">
        <v>8</v>
      </c>
      <c r="J123" s="278">
        <v>1900</v>
      </c>
      <c r="K123" s="185">
        <v>1900</v>
      </c>
      <c r="L123" s="185">
        <v>1900</v>
      </c>
    </row>
    <row r="124" spans="1:12" x14ac:dyDescent="0.2">
      <c r="A124" s="12">
        <v>41</v>
      </c>
      <c r="B124" s="12"/>
      <c r="C124" s="12">
        <v>633006</v>
      </c>
      <c r="D124" s="12" t="s">
        <v>76</v>
      </c>
      <c r="E124" s="16">
        <v>1704</v>
      </c>
      <c r="F124" s="16">
        <v>5467.04</v>
      </c>
      <c r="G124" s="16">
        <v>3964.89</v>
      </c>
      <c r="H124" s="103">
        <v>4000</v>
      </c>
      <c r="I124" s="185">
        <v>4000</v>
      </c>
      <c r="J124" s="278">
        <v>5438</v>
      </c>
      <c r="K124" s="185">
        <v>6660</v>
      </c>
      <c r="L124" s="185">
        <v>6660</v>
      </c>
    </row>
    <row r="125" spans="1:12" x14ac:dyDescent="0.2">
      <c r="A125" s="12">
        <v>41</v>
      </c>
      <c r="B125" s="13"/>
      <c r="C125" s="13">
        <v>634</v>
      </c>
      <c r="D125" s="13" t="s">
        <v>78</v>
      </c>
      <c r="E125" s="29">
        <f>E126</f>
        <v>0</v>
      </c>
      <c r="F125" s="29">
        <f>F126</f>
        <v>0</v>
      </c>
      <c r="G125" s="29">
        <v>0</v>
      </c>
      <c r="H125" s="116">
        <f>H126</f>
        <v>0</v>
      </c>
      <c r="I125" s="186">
        <f>I126</f>
        <v>0</v>
      </c>
      <c r="J125" s="279">
        <f>J126</f>
        <v>0</v>
      </c>
      <c r="K125" s="186">
        <f>K126</f>
        <v>0</v>
      </c>
      <c r="L125" s="186">
        <f>L126</f>
        <v>0</v>
      </c>
    </row>
    <row r="126" spans="1:12" x14ac:dyDescent="0.2">
      <c r="A126" s="12">
        <v>41</v>
      </c>
      <c r="B126" s="12"/>
      <c r="C126" s="12">
        <v>634004</v>
      </c>
      <c r="D126" s="12" t="s">
        <v>79</v>
      </c>
      <c r="E126" s="16">
        <v>0</v>
      </c>
      <c r="F126" s="16">
        <v>0</v>
      </c>
      <c r="G126" s="16">
        <v>0</v>
      </c>
      <c r="H126" s="103">
        <v>0</v>
      </c>
      <c r="I126" s="185">
        <v>0</v>
      </c>
      <c r="J126" s="278">
        <v>0</v>
      </c>
      <c r="K126" s="185">
        <v>0</v>
      </c>
      <c r="L126" s="185">
        <v>0</v>
      </c>
    </row>
    <row r="127" spans="1:12" x14ac:dyDescent="0.2">
      <c r="A127" s="12">
        <v>41</v>
      </c>
      <c r="B127" s="13"/>
      <c r="C127" s="13">
        <v>637</v>
      </c>
      <c r="D127" s="13" t="s">
        <v>45</v>
      </c>
      <c r="E127" s="15">
        <f t="shared" ref="E127:J127" si="30">SUM(E128:E138)</f>
        <v>47865</v>
      </c>
      <c r="F127" s="15">
        <f t="shared" si="30"/>
        <v>141596.29</v>
      </c>
      <c r="G127" s="15">
        <f t="shared" si="30"/>
        <v>145310.17999999996</v>
      </c>
      <c r="H127" s="102">
        <f t="shared" si="30"/>
        <v>139560</v>
      </c>
      <c r="I127" s="227">
        <f t="shared" si="30"/>
        <v>76800</v>
      </c>
      <c r="J127" s="241">
        <f t="shared" si="30"/>
        <v>146332</v>
      </c>
      <c r="K127" s="155">
        <f t="shared" ref="K127:L127" si="31">SUM(K128:K138)</f>
        <v>150968</v>
      </c>
      <c r="L127" s="155">
        <f t="shared" si="31"/>
        <v>150968</v>
      </c>
    </row>
    <row r="128" spans="1:12" x14ac:dyDescent="0.2">
      <c r="A128" s="12">
        <v>46</v>
      </c>
      <c r="B128" s="12"/>
      <c r="C128" s="12">
        <v>637002</v>
      </c>
      <c r="D128" s="12" t="s">
        <v>80</v>
      </c>
      <c r="E128" s="16">
        <v>10070</v>
      </c>
      <c r="F128" s="16">
        <v>17500</v>
      </c>
      <c r="G128" s="16">
        <v>11000</v>
      </c>
      <c r="H128" s="103">
        <v>25000</v>
      </c>
      <c r="I128" s="185">
        <v>0</v>
      </c>
      <c r="J128" s="278">
        <v>25000</v>
      </c>
      <c r="K128" s="185">
        <v>25000</v>
      </c>
      <c r="L128" s="185">
        <v>25000</v>
      </c>
    </row>
    <row r="129" spans="1:12" x14ac:dyDescent="0.2">
      <c r="A129" s="12">
        <v>41</v>
      </c>
      <c r="B129" s="12"/>
      <c r="C129" s="12">
        <v>637002</v>
      </c>
      <c r="D129" s="12" t="s">
        <v>81</v>
      </c>
      <c r="E129" s="16">
        <v>12650</v>
      </c>
      <c r="F129" s="16">
        <v>11999</v>
      </c>
      <c r="G129" s="16">
        <v>10931.2</v>
      </c>
      <c r="H129" s="103">
        <v>20000</v>
      </c>
      <c r="I129" s="185">
        <v>25000</v>
      </c>
      <c r="J129" s="278">
        <v>22280</v>
      </c>
      <c r="K129" s="185">
        <v>24790</v>
      </c>
      <c r="L129" s="185">
        <v>24790</v>
      </c>
    </row>
    <row r="130" spans="1:12" x14ac:dyDescent="0.2">
      <c r="A130" s="12">
        <v>46</v>
      </c>
      <c r="B130" s="12"/>
      <c r="C130" s="12">
        <v>637002</v>
      </c>
      <c r="D130" s="12" t="s">
        <v>80</v>
      </c>
      <c r="E130" s="16">
        <v>0</v>
      </c>
      <c r="F130" s="16">
        <v>9680</v>
      </c>
      <c r="G130" s="16">
        <v>16050</v>
      </c>
      <c r="H130" s="103">
        <v>0</v>
      </c>
      <c r="I130" s="185">
        <v>0</v>
      </c>
      <c r="J130" s="278">
        <v>0</v>
      </c>
      <c r="K130" s="185">
        <v>0</v>
      </c>
      <c r="L130" s="185">
        <v>0</v>
      </c>
    </row>
    <row r="131" spans="1:12" x14ac:dyDescent="0.2">
      <c r="A131" s="12">
        <v>46</v>
      </c>
      <c r="B131" s="12"/>
      <c r="C131" s="12">
        <v>637004</v>
      </c>
      <c r="D131" s="12" t="s">
        <v>82</v>
      </c>
      <c r="E131" s="16">
        <v>0</v>
      </c>
      <c r="F131" s="16">
        <v>7855.6</v>
      </c>
      <c r="G131" s="16">
        <v>57259.89</v>
      </c>
      <c r="H131" s="103">
        <v>75000</v>
      </c>
      <c r="I131" s="185">
        <v>1000</v>
      </c>
      <c r="J131" s="278">
        <v>75000</v>
      </c>
      <c r="K131" s="185">
        <v>75000</v>
      </c>
      <c r="L131" s="185">
        <v>75000</v>
      </c>
    </row>
    <row r="132" spans="1:12" x14ac:dyDescent="0.2">
      <c r="A132" s="12">
        <v>41</v>
      </c>
      <c r="B132" s="12"/>
      <c r="C132" s="12">
        <v>637004</v>
      </c>
      <c r="D132" s="12" t="s">
        <v>82</v>
      </c>
      <c r="E132" s="16">
        <v>100</v>
      </c>
      <c r="F132" s="16">
        <v>79238.13</v>
      </c>
      <c r="G132" s="16">
        <v>28570.65</v>
      </c>
      <c r="H132" s="103">
        <v>0</v>
      </c>
      <c r="I132" s="185">
        <v>0</v>
      </c>
      <c r="J132" s="278">
        <v>0</v>
      </c>
      <c r="K132" s="185">
        <v>0</v>
      </c>
      <c r="L132" s="185">
        <v>0</v>
      </c>
    </row>
    <row r="133" spans="1:12" x14ac:dyDescent="0.2">
      <c r="A133" s="12">
        <v>41</v>
      </c>
      <c r="B133" s="12"/>
      <c r="C133" s="12">
        <v>637004</v>
      </c>
      <c r="D133" s="12" t="s">
        <v>45</v>
      </c>
      <c r="E133" s="16">
        <v>23772</v>
      </c>
      <c r="F133" s="16">
        <v>12852.88</v>
      </c>
      <c r="G133" s="16">
        <v>19807.86</v>
      </c>
      <c r="H133" s="103">
        <v>15000</v>
      </c>
      <c r="I133" s="185">
        <v>48000</v>
      </c>
      <c r="J133" s="278">
        <v>19268</v>
      </c>
      <c r="K133" s="185">
        <v>21024</v>
      </c>
      <c r="L133" s="185">
        <v>21024</v>
      </c>
    </row>
    <row r="134" spans="1:12" x14ac:dyDescent="0.2">
      <c r="A134" s="12">
        <v>46</v>
      </c>
      <c r="B134" s="12"/>
      <c r="C134" s="12">
        <v>637012</v>
      </c>
      <c r="D134" s="12" t="s">
        <v>83</v>
      </c>
      <c r="E134" s="16">
        <v>0</v>
      </c>
      <c r="F134" s="16">
        <v>0</v>
      </c>
      <c r="G134" s="16">
        <v>360</v>
      </c>
      <c r="H134" s="103">
        <v>360</v>
      </c>
      <c r="I134" s="185">
        <v>0</v>
      </c>
      <c r="J134" s="278">
        <v>360</v>
      </c>
      <c r="K134" s="185">
        <v>360</v>
      </c>
      <c r="L134" s="185">
        <v>360</v>
      </c>
    </row>
    <row r="135" spans="1:12" x14ac:dyDescent="0.2">
      <c r="A135" s="12">
        <v>41</v>
      </c>
      <c r="B135" s="12"/>
      <c r="C135" s="12">
        <v>637012</v>
      </c>
      <c r="D135" s="12" t="s">
        <v>84</v>
      </c>
      <c r="E135" s="16">
        <v>0</v>
      </c>
      <c r="F135" s="16">
        <v>520</v>
      </c>
      <c r="G135" s="16">
        <v>120</v>
      </c>
      <c r="H135" s="103">
        <v>1100</v>
      </c>
      <c r="I135" s="185">
        <v>1500</v>
      </c>
      <c r="J135" s="278">
        <v>1374</v>
      </c>
      <c r="K135" s="185">
        <v>1544</v>
      </c>
      <c r="L135" s="185">
        <v>1544</v>
      </c>
    </row>
    <row r="136" spans="1:12" x14ac:dyDescent="0.2">
      <c r="A136" s="13">
        <v>41</v>
      </c>
      <c r="B136" s="12"/>
      <c r="C136" s="12">
        <v>637027</v>
      </c>
      <c r="D136" s="12" t="s">
        <v>67</v>
      </c>
      <c r="E136" s="16">
        <v>379</v>
      </c>
      <c r="F136" s="16">
        <v>725.02</v>
      </c>
      <c r="G136" s="16">
        <v>538.17999999999995</v>
      </c>
      <c r="H136" s="103">
        <v>1300</v>
      </c>
      <c r="I136" s="185">
        <v>1300</v>
      </c>
      <c r="J136" s="278">
        <v>1250</v>
      </c>
      <c r="K136" s="185">
        <v>1450</v>
      </c>
      <c r="L136" s="185">
        <v>1450</v>
      </c>
    </row>
    <row r="137" spans="1:12" x14ac:dyDescent="0.2">
      <c r="A137" s="21">
        <v>46</v>
      </c>
      <c r="B137" s="12"/>
      <c r="C137" s="12">
        <v>637027</v>
      </c>
      <c r="D137" s="12" t="s">
        <v>85</v>
      </c>
      <c r="E137" s="16">
        <v>894</v>
      </c>
      <c r="F137" s="16">
        <v>1225.6600000000001</v>
      </c>
      <c r="G137" s="16">
        <v>672.4</v>
      </c>
      <c r="H137" s="103">
        <v>1800</v>
      </c>
      <c r="I137" s="185">
        <v>0</v>
      </c>
      <c r="J137" s="278">
        <v>1800</v>
      </c>
      <c r="K137" s="185">
        <v>1800</v>
      </c>
      <c r="L137" s="185">
        <v>1800</v>
      </c>
    </row>
    <row r="138" spans="1:12" x14ac:dyDescent="0.2">
      <c r="A138" s="38">
        <v>46</v>
      </c>
      <c r="B138" s="39"/>
      <c r="C138" s="21">
        <v>637031</v>
      </c>
      <c r="D138" s="21" t="s">
        <v>51</v>
      </c>
      <c r="E138" s="16">
        <v>0</v>
      </c>
      <c r="F138" s="16">
        <v>0</v>
      </c>
      <c r="G138" s="16">
        <v>0</v>
      </c>
      <c r="H138" s="103">
        <v>0</v>
      </c>
      <c r="I138" s="109">
        <v>0</v>
      </c>
      <c r="J138" s="280">
        <v>0</v>
      </c>
      <c r="K138" s="187">
        <v>0</v>
      </c>
      <c r="L138" s="187">
        <v>0</v>
      </c>
    </row>
    <row r="139" spans="1:12" x14ac:dyDescent="0.2">
      <c r="A139" s="3"/>
      <c r="B139" s="4"/>
      <c r="C139" s="4" t="s">
        <v>0</v>
      </c>
      <c r="D139" s="4"/>
      <c r="E139" s="87" t="s">
        <v>1</v>
      </c>
      <c r="F139" s="87" t="s">
        <v>1</v>
      </c>
      <c r="G139" s="87" t="s">
        <v>1</v>
      </c>
      <c r="H139" s="113" t="s">
        <v>170</v>
      </c>
      <c r="I139" s="252" t="s">
        <v>200</v>
      </c>
      <c r="J139" s="272" t="s">
        <v>144</v>
      </c>
      <c r="K139" s="120" t="s">
        <v>144</v>
      </c>
      <c r="L139" s="120" t="s">
        <v>144</v>
      </c>
    </row>
    <row r="140" spans="1:12" x14ac:dyDescent="0.2">
      <c r="A140" s="3" t="s">
        <v>55</v>
      </c>
      <c r="B140" s="4"/>
      <c r="C140" s="4"/>
      <c r="D140" s="4"/>
      <c r="E140" s="25">
        <v>2021</v>
      </c>
      <c r="F140" s="25">
        <v>2022</v>
      </c>
      <c r="G140" s="25">
        <v>2023</v>
      </c>
      <c r="H140" s="114">
        <v>2024</v>
      </c>
      <c r="I140" s="123">
        <v>2024</v>
      </c>
      <c r="J140" s="263">
        <v>2025</v>
      </c>
      <c r="K140" s="123">
        <v>2026</v>
      </c>
      <c r="L140" s="123">
        <v>2027</v>
      </c>
    </row>
    <row r="141" spans="1:12" x14ac:dyDescent="0.2">
      <c r="A141" s="33"/>
      <c r="B141" s="9"/>
      <c r="C141" s="33" t="s">
        <v>56</v>
      </c>
      <c r="D141" s="10" t="s">
        <v>86</v>
      </c>
      <c r="E141" s="11"/>
      <c r="F141" s="11"/>
      <c r="G141" s="11"/>
      <c r="H141" s="101"/>
      <c r="I141" s="101"/>
      <c r="J141" s="261"/>
      <c r="K141" s="119"/>
      <c r="L141" s="119"/>
    </row>
    <row r="142" spans="1:12" x14ac:dyDescent="0.2">
      <c r="A142" s="40"/>
      <c r="B142" s="34">
        <v>63</v>
      </c>
      <c r="C142" s="40"/>
      <c r="D142" s="34" t="s">
        <v>25</v>
      </c>
      <c r="E142" s="19">
        <f t="shared" ref="E142:H142" si="32">E143+E152</f>
        <v>2122</v>
      </c>
      <c r="F142" s="19">
        <f t="shared" si="32"/>
        <v>2565.87</v>
      </c>
      <c r="G142" s="19">
        <f>G143+G152+G147</f>
        <v>1648.8899999999999</v>
      </c>
      <c r="H142" s="107">
        <f t="shared" si="32"/>
        <v>10900</v>
      </c>
      <c r="I142" s="250">
        <f>I143+I152+I150</f>
        <v>12830</v>
      </c>
      <c r="J142" s="267">
        <f>J143+J152+J150</f>
        <v>12120</v>
      </c>
      <c r="K142" s="164">
        <f>K143+K152+K150</f>
        <v>12120</v>
      </c>
      <c r="L142" s="164">
        <f>L143+L152+L150</f>
        <v>12120</v>
      </c>
    </row>
    <row r="143" spans="1:12" x14ac:dyDescent="0.2">
      <c r="A143" s="12">
        <v>41</v>
      </c>
      <c r="B143" s="13">
        <v>632</v>
      </c>
      <c r="C143" s="12"/>
      <c r="D143" s="13" t="s">
        <v>87</v>
      </c>
      <c r="E143" s="29">
        <f>SUM(E144:E146)</f>
        <v>1761</v>
      </c>
      <c r="F143" s="29">
        <f>F144+F145+F146</f>
        <v>2245.12</v>
      </c>
      <c r="G143" s="29">
        <f>G144+G145+G146</f>
        <v>-1386.47</v>
      </c>
      <c r="H143" s="116">
        <f>SUM(H144:H146)</f>
        <v>10900</v>
      </c>
      <c r="I143" s="229">
        <f>SUM(I144:I146)</f>
        <v>10800</v>
      </c>
      <c r="J143" s="274">
        <f>SUM(J144:J146)</f>
        <v>10900</v>
      </c>
      <c r="K143" s="160">
        <f>SUM(K144:K146)</f>
        <v>10900</v>
      </c>
      <c r="L143" s="160">
        <f>SUM(L144:L146)</f>
        <v>10900</v>
      </c>
    </row>
    <row r="144" spans="1:12" x14ac:dyDescent="0.2">
      <c r="A144" s="12">
        <v>41</v>
      </c>
      <c r="B144" s="12"/>
      <c r="C144" s="12">
        <v>632001</v>
      </c>
      <c r="D144" s="12" t="s">
        <v>88</v>
      </c>
      <c r="E144" s="17">
        <v>182</v>
      </c>
      <c r="F144" s="17">
        <v>476.2</v>
      </c>
      <c r="G144" s="17">
        <v>176</v>
      </c>
      <c r="H144" s="104">
        <v>7500</v>
      </c>
      <c r="I144" s="185">
        <v>7500</v>
      </c>
      <c r="J144" s="275">
        <v>7500</v>
      </c>
      <c r="K144" s="161">
        <v>7500</v>
      </c>
      <c r="L144" s="161">
        <v>7500</v>
      </c>
    </row>
    <row r="145" spans="1:12" x14ac:dyDescent="0.2">
      <c r="A145" s="12">
        <v>41</v>
      </c>
      <c r="B145" s="12"/>
      <c r="C145" s="12">
        <v>632001</v>
      </c>
      <c r="D145" s="12" t="s">
        <v>89</v>
      </c>
      <c r="E145" s="17">
        <v>1560</v>
      </c>
      <c r="F145" s="17">
        <v>1754.21</v>
      </c>
      <c r="G145" s="17">
        <v>-1675.18</v>
      </c>
      <c r="H145" s="104">
        <v>3000</v>
      </c>
      <c r="I145" s="185">
        <v>3000</v>
      </c>
      <c r="J145" s="275">
        <v>3000</v>
      </c>
      <c r="K145" s="161">
        <v>3000</v>
      </c>
      <c r="L145" s="161">
        <v>3000</v>
      </c>
    </row>
    <row r="146" spans="1:12" x14ac:dyDescent="0.2">
      <c r="A146" s="12">
        <v>41</v>
      </c>
      <c r="B146" s="12"/>
      <c r="C146" s="12">
        <v>632002</v>
      </c>
      <c r="D146" s="12" t="s">
        <v>90</v>
      </c>
      <c r="E146" s="17">
        <v>19</v>
      </c>
      <c r="F146" s="17">
        <v>14.71</v>
      </c>
      <c r="G146" s="17">
        <v>112.71</v>
      </c>
      <c r="H146" s="104">
        <v>400</v>
      </c>
      <c r="I146" s="185">
        <v>300</v>
      </c>
      <c r="J146" s="275">
        <v>400</v>
      </c>
      <c r="K146" s="161">
        <v>400</v>
      </c>
      <c r="L146" s="161">
        <v>400</v>
      </c>
    </row>
    <row r="147" spans="1:12" x14ac:dyDescent="0.2">
      <c r="A147" s="12"/>
      <c r="B147" s="13">
        <v>633</v>
      </c>
      <c r="C147" s="13"/>
      <c r="D147" s="13" t="s">
        <v>75</v>
      </c>
      <c r="E147" s="37">
        <v>0</v>
      </c>
      <c r="F147" s="37">
        <v>0</v>
      </c>
      <c r="G147" s="37">
        <f>G148+G149</f>
        <v>2613.1999999999998</v>
      </c>
      <c r="H147" s="121">
        <v>0</v>
      </c>
      <c r="I147" s="227">
        <v>0</v>
      </c>
      <c r="J147" s="281">
        <v>0</v>
      </c>
      <c r="K147" s="205">
        <v>0</v>
      </c>
      <c r="L147" s="205">
        <v>0</v>
      </c>
    </row>
    <row r="148" spans="1:12" x14ac:dyDescent="0.2">
      <c r="A148" s="12"/>
      <c r="B148" s="12"/>
      <c r="C148" s="12">
        <v>633001</v>
      </c>
      <c r="D148" s="12" t="s">
        <v>165</v>
      </c>
      <c r="E148" s="17">
        <v>0</v>
      </c>
      <c r="F148" s="17">
        <v>0</v>
      </c>
      <c r="G148" s="17">
        <v>1398.9</v>
      </c>
      <c r="H148" s="104">
        <v>0</v>
      </c>
      <c r="I148" s="185">
        <v>0</v>
      </c>
      <c r="J148" s="275">
        <v>0</v>
      </c>
      <c r="K148" s="161">
        <v>0</v>
      </c>
      <c r="L148" s="161">
        <v>0</v>
      </c>
    </row>
    <row r="149" spans="1:12" x14ac:dyDescent="0.2">
      <c r="A149" s="12"/>
      <c r="B149" s="12"/>
      <c r="C149" s="12">
        <v>633006</v>
      </c>
      <c r="D149" s="12" t="s">
        <v>75</v>
      </c>
      <c r="E149" s="17">
        <v>0</v>
      </c>
      <c r="F149" s="17">
        <v>0</v>
      </c>
      <c r="G149" s="17">
        <v>1214.3</v>
      </c>
      <c r="H149" s="104">
        <v>0</v>
      </c>
      <c r="I149" s="185">
        <v>0</v>
      </c>
      <c r="J149" s="275">
        <v>0</v>
      </c>
      <c r="K149" s="161">
        <v>0</v>
      </c>
      <c r="L149" s="161">
        <v>0</v>
      </c>
    </row>
    <row r="150" spans="1:12" x14ac:dyDescent="0.2">
      <c r="A150" s="12"/>
      <c r="B150" s="13">
        <v>635</v>
      </c>
      <c r="C150" s="13"/>
      <c r="D150" s="13" t="s">
        <v>146</v>
      </c>
      <c r="E150" s="37">
        <v>0</v>
      </c>
      <c r="F150" s="37">
        <v>0</v>
      </c>
      <c r="G150" s="37">
        <v>0</v>
      </c>
      <c r="H150" s="121">
        <v>0</v>
      </c>
      <c r="I150" s="227">
        <f>I151</f>
        <v>530</v>
      </c>
      <c r="J150" s="281">
        <f>J151</f>
        <v>600</v>
      </c>
      <c r="K150" s="205">
        <f>K151</f>
        <v>600</v>
      </c>
      <c r="L150" s="205">
        <f>L151</f>
        <v>600</v>
      </c>
    </row>
    <row r="151" spans="1:12" x14ac:dyDescent="0.2">
      <c r="A151" s="12"/>
      <c r="B151" s="12"/>
      <c r="C151" s="12">
        <v>635004</v>
      </c>
      <c r="D151" s="12" t="s">
        <v>174</v>
      </c>
      <c r="E151" s="17">
        <v>0</v>
      </c>
      <c r="F151" s="17">
        <v>0</v>
      </c>
      <c r="G151" s="17">
        <v>0</v>
      </c>
      <c r="H151" s="104">
        <v>0</v>
      </c>
      <c r="I151" s="185">
        <v>530</v>
      </c>
      <c r="J151" s="275">
        <v>600</v>
      </c>
      <c r="K151" s="161">
        <v>600</v>
      </c>
      <c r="L151" s="161">
        <v>600</v>
      </c>
    </row>
    <row r="152" spans="1:12" x14ac:dyDescent="0.2">
      <c r="A152" s="12">
        <v>41</v>
      </c>
      <c r="B152" s="13">
        <v>637</v>
      </c>
      <c r="C152" s="12"/>
      <c r="D152" s="13" t="s">
        <v>45</v>
      </c>
      <c r="E152" s="29">
        <f>E155+E153</f>
        <v>361</v>
      </c>
      <c r="F152" s="29">
        <f>F153+F154+F155+F1503</f>
        <v>320.75</v>
      </c>
      <c r="G152" s="29">
        <f>G153+G155</f>
        <v>422.16</v>
      </c>
      <c r="H152" s="116">
        <v>0</v>
      </c>
      <c r="I152" s="186">
        <f>SUM(I153:I155)</f>
        <v>1500</v>
      </c>
      <c r="J152" s="274">
        <f>SUM(J153:J155)</f>
        <v>620</v>
      </c>
      <c r="K152" s="160">
        <f>SUM(K153:K155)</f>
        <v>620</v>
      </c>
      <c r="L152" s="160">
        <f>SUM(L153:L155)</f>
        <v>620</v>
      </c>
    </row>
    <row r="153" spans="1:12" x14ac:dyDescent="0.2">
      <c r="A153" s="12"/>
      <c r="B153" s="13"/>
      <c r="C153" s="12">
        <v>637004</v>
      </c>
      <c r="D153" s="12" t="s">
        <v>45</v>
      </c>
      <c r="E153" s="30">
        <v>239</v>
      </c>
      <c r="F153" s="30">
        <v>198.95</v>
      </c>
      <c r="G153" s="30">
        <v>300.36</v>
      </c>
      <c r="H153" s="118">
        <v>2000</v>
      </c>
      <c r="I153" s="230">
        <v>1000</v>
      </c>
      <c r="J153" s="276">
        <v>120</v>
      </c>
      <c r="K153" s="163">
        <v>120</v>
      </c>
      <c r="L153" s="163">
        <v>120</v>
      </c>
    </row>
    <row r="154" spans="1:12" x14ac:dyDescent="0.2">
      <c r="A154" s="12"/>
      <c r="B154" s="13"/>
      <c r="C154" s="12">
        <v>637012</v>
      </c>
      <c r="D154" s="12" t="s">
        <v>137</v>
      </c>
      <c r="E154" s="30">
        <v>0</v>
      </c>
      <c r="F154" s="30">
        <v>0</v>
      </c>
      <c r="G154" s="30">
        <v>0</v>
      </c>
      <c r="H154" s="118">
        <v>1000</v>
      </c>
      <c r="I154" s="230">
        <v>100</v>
      </c>
      <c r="J154" s="276">
        <v>100</v>
      </c>
      <c r="K154" s="163">
        <v>100</v>
      </c>
      <c r="L154" s="163">
        <v>100</v>
      </c>
    </row>
    <row r="155" spans="1:12" x14ac:dyDescent="0.2">
      <c r="A155" s="12"/>
      <c r="B155" s="13"/>
      <c r="C155" s="12">
        <v>637015</v>
      </c>
      <c r="D155" s="12" t="s">
        <v>138</v>
      </c>
      <c r="E155" s="30">
        <v>122</v>
      </c>
      <c r="F155" s="30">
        <v>121.8</v>
      </c>
      <c r="G155" s="30">
        <v>121.8</v>
      </c>
      <c r="H155" s="118">
        <v>400</v>
      </c>
      <c r="I155" s="231">
        <v>400</v>
      </c>
      <c r="J155" s="282">
        <v>400</v>
      </c>
      <c r="K155" s="165">
        <v>400</v>
      </c>
      <c r="L155" s="165">
        <v>400</v>
      </c>
    </row>
    <row r="156" spans="1:12" x14ac:dyDescent="0.2">
      <c r="A156" s="13"/>
      <c r="B156" s="12"/>
      <c r="C156" s="12"/>
      <c r="D156" s="12"/>
      <c r="E156" s="17"/>
      <c r="F156" s="17"/>
      <c r="G156" s="17"/>
      <c r="H156" s="104"/>
      <c r="I156" s="109"/>
      <c r="J156" s="248"/>
      <c r="K156" s="109"/>
      <c r="L156" s="109"/>
    </row>
    <row r="157" spans="1:12" x14ac:dyDescent="0.2">
      <c r="A157" s="3"/>
      <c r="B157" s="4"/>
      <c r="C157" s="4" t="s">
        <v>0</v>
      </c>
      <c r="D157" s="4"/>
      <c r="E157" s="87" t="s">
        <v>1</v>
      </c>
      <c r="F157" s="87" t="s">
        <v>1</v>
      </c>
      <c r="G157" s="87" t="s">
        <v>1</v>
      </c>
      <c r="H157" s="113" t="s">
        <v>170</v>
      </c>
      <c r="I157" s="111" t="s">
        <v>200</v>
      </c>
      <c r="J157" s="262" t="s">
        <v>144</v>
      </c>
      <c r="K157" s="111" t="s">
        <v>144</v>
      </c>
      <c r="L157" s="111" t="s">
        <v>144</v>
      </c>
    </row>
    <row r="158" spans="1:12" x14ac:dyDescent="0.2">
      <c r="A158" s="3" t="s">
        <v>55</v>
      </c>
      <c r="B158" s="4"/>
      <c r="C158" s="4"/>
      <c r="D158" s="4"/>
      <c r="E158" s="25">
        <v>2021</v>
      </c>
      <c r="F158" s="25">
        <v>2022</v>
      </c>
      <c r="G158" s="25">
        <v>2023</v>
      </c>
      <c r="H158" s="114">
        <v>2024</v>
      </c>
      <c r="I158" s="122">
        <v>2024</v>
      </c>
      <c r="J158" s="259">
        <v>2025</v>
      </c>
      <c r="K158" s="122">
        <v>2026</v>
      </c>
      <c r="L158" s="122">
        <v>2027</v>
      </c>
    </row>
    <row r="159" spans="1:12" x14ac:dyDescent="0.2">
      <c r="A159" s="33"/>
      <c r="B159" s="9"/>
      <c r="C159" s="33" t="s">
        <v>56</v>
      </c>
      <c r="D159" s="10" t="s">
        <v>93</v>
      </c>
      <c r="E159" s="11">
        <f>E160+E162+E172+E198</f>
        <v>81363</v>
      </c>
      <c r="F159" s="11">
        <f>F160+F162+F172+F198</f>
        <v>91149.38</v>
      </c>
      <c r="G159" s="11">
        <f>G160+G172+G198+G162</f>
        <v>105333.34</v>
      </c>
      <c r="H159" s="101">
        <f>H160+H162+H172+H198</f>
        <v>113980</v>
      </c>
      <c r="I159" s="240">
        <f>I160+I162+I172+I198</f>
        <v>117850</v>
      </c>
      <c r="J159" s="260">
        <f>J160+J162+J172+J198</f>
        <v>119650</v>
      </c>
      <c r="K159" s="101">
        <f>K160+K162+K172+K198</f>
        <v>126650</v>
      </c>
      <c r="L159" s="101">
        <f>L160+L162+L172+L198</f>
        <v>126650</v>
      </c>
    </row>
    <row r="160" spans="1:12" x14ac:dyDescent="0.2">
      <c r="A160" s="12">
        <v>41</v>
      </c>
      <c r="B160" s="13">
        <v>61</v>
      </c>
      <c r="C160" s="13">
        <v>610</v>
      </c>
      <c r="D160" s="13" t="s">
        <v>5</v>
      </c>
      <c r="E160" s="29">
        <f t="shared" ref="E160:I160" si="33">E161</f>
        <v>43317</v>
      </c>
      <c r="F160" s="29">
        <f t="shared" si="33"/>
        <v>45963.76</v>
      </c>
      <c r="G160" s="29">
        <f t="shared" si="33"/>
        <v>46576.18</v>
      </c>
      <c r="H160" s="116">
        <f t="shared" si="33"/>
        <v>57000</v>
      </c>
      <c r="I160" s="229">
        <f t="shared" si="33"/>
        <v>55000</v>
      </c>
      <c r="J160" s="283">
        <f>J161</f>
        <v>58900</v>
      </c>
      <c r="K160" s="116">
        <f>K161</f>
        <v>58900</v>
      </c>
      <c r="L160" s="116">
        <f>L161</f>
        <v>58900</v>
      </c>
    </row>
    <row r="161" spans="1:12" x14ac:dyDescent="0.2">
      <c r="A161" s="23">
        <v>41</v>
      </c>
      <c r="B161" s="13"/>
      <c r="C161" s="22">
        <v>611</v>
      </c>
      <c r="D161" s="12" t="s">
        <v>6</v>
      </c>
      <c r="E161" s="17">
        <v>43317</v>
      </c>
      <c r="F161" s="17">
        <v>45963.76</v>
      </c>
      <c r="G161" s="17">
        <v>46576.18</v>
      </c>
      <c r="H161" s="104">
        <v>57000</v>
      </c>
      <c r="I161" s="181">
        <v>55000</v>
      </c>
      <c r="J161" s="284">
        <v>58900</v>
      </c>
      <c r="K161" s="104">
        <v>58900</v>
      </c>
      <c r="L161" s="104">
        <v>58900</v>
      </c>
    </row>
    <row r="162" spans="1:12" x14ac:dyDescent="0.2">
      <c r="A162" s="18">
        <v>41</v>
      </c>
      <c r="B162" s="13">
        <v>62</v>
      </c>
      <c r="C162" s="13">
        <v>620</v>
      </c>
      <c r="D162" s="13" t="s">
        <v>7</v>
      </c>
      <c r="E162" s="29">
        <f t="shared" ref="E162:H162" si="34">SUM(E164:E171)</f>
        <v>19252</v>
      </c>
      <c r="F162" s="29">
        <f t="shared" si="34"/>
        <v>18465.36</v>
      </c>
      <c r="G162" s="29">
        <f>SUM(G164:G171)</f>
        <v>19496.900000000001</v>
      </c>
      <c r="H162" s="116">
        <f t="shared" si="34"/>
        <v>18990</v>
      </c>
      <c r="I162" s="229">
        <f>SUM(I164:I171)</f>
        <v>19000</v>
      </c>
      <c r="J162" s="283">
        <f>SUM(J164:J171)</f>
        <v>21500</v>
      </c>
      <c r="K162" s="116">
        <v>21500</v>
      </c>
      <c r="L162" s="116">
        <v>21500</v>
      </c>
    </row>
    <row r="163" spans="1:12" x14ac:dyDescent="0.2">
      <c r="A163" s="22"/>
      <c r="B163" s="26"/>
      <c r="C163" s="22"/>
      <c r="D163" s="26"/>
      <c r="E163" s="16"/>
      <c r="F163" s="16"/>
      <c r="G163" s="16"/>
      <c r="H163" s="103"/>
      <c r="I163" s="181"/>
      <c r="J163" s="285"/>
      <c r="K163" s="103"/>
      <c r="L163" s="103"/>
    </row>
    <row r="164" spans="1:12" x14ac:dyDescent="0.2">
      <c r="A164" s="12">
        <v>41</v>
      </c>
      <c r="B164" s="12"/>
      <c r="C164" s="12" t="s">
        <v>8</v>
      </c>
      <c r="D164" s="12" t="s">
        <v>9</v>
      </c>
      <c r="E164" s="17">
        <v>5917</v>
      </c>
      <c r="F164" s="17">
        <v>4922.3599999999997</v>
      </c>
      <c r="G164" s="17">
        <v>5765.84</v>
      </c>
      <c r="H164" s="17">
        <v>5200</v>
      </c>
      <c r="I164" s="180">
        <v>5200</v>
      </c>
      <c r="J164" s="286">
        <v>7536</v>
      </c>
      <c r="K164" s="17">
        <v>7536</v>
      </c>
      <c r="L164" s="17">
        <v>7536</v>
      </c>
    </row>
    <row r="165" spans="1:12" x14ac:dyDescent="0.2">
      <c r="A165" s="12">
        <v>41</v>
      </c>
      <c r="B165" s="12"/>
      <c r="C165" s="12">
        <v>625001</v>
      </c>
      <c r="D165" s="12" t="s">
        <v>10</v>
      </c>
      <c r="E165" s="17">
        <v>705</v>
      </c>
      <c r="F165" s="17">
        <v>726.55</v>
      </c>
      <c r="G165" s="17">
        <v>625.27</v>
      </c>
      <c r="H165" s="17">
        <v>770</v>
      </c>
      <c r="I165" s="180">
        <v>770</v>
      </c>
      <c r="J165" s="286">
        <v>770</v>
      </c>
      <c r="K165" s="17">
        <v>770</v>
      </c>
      <c r="L165" s="17">
        <v>770</v>
      </c>
    </row>
    <row r="166" spans="1:12" x14ac:dyDescent="0.2">
      <c r="A166" s="12">
        <v>41</v>
      </c>
      <c r="B166" s="12"/>
      <c r="C166" s="12">
        <v>625002</v>
      </c>
      <c r="D166" s="12" t="s">
        <v>11</v>
      </c>
      <c r="E166" s="17">
        <v>7442</v>
      </c>
      <c r="F166" s="17">
        <v>7164.4</v>
      </c>
      <c r="G166" s="17">
        <v>7890.37</v>
      </c>
      <c r="H166" s="17">
        <v>7650</v>
      </c>
      <c r="I166" s="180">
        <v>7660</v>
      </c>
      <c r="J166" s="286">
        <v>9000</v>
      </c>
      <c r="K166" s="17">
        <v>9000</v>
      </c>
      <c r="L166" s="17">
        <v>9000</v>
      </c>
    </row>
    <row r="167" spans="1:12" x14ac:dyDescent="0.2">
      <c r="A167" s="12">
        <v>41</v>
      </c>
      <c r="B167" s="12"/>
      <c r="C167" s="12">
        <v>625003</v>
      </c>
      <c r="D167" s="12" t="s">
        <v>12</v>
      </c>
      <c r="E167" s="17">
        <v>412</v>
      </c>
      <c r="F167" s="17">
        <v>450.35</v>
      </c>
      <c r="G167" s="17">
        <v>409.81</v>
      </c>
      <c r="H167" s="17">
        <v>440</v>
      </c>
      <c r="I167" s="180">
        <v>440</v>
      </c>
      <c r="J167" s="286">
        <v>440</v>
      </c>
      <c r="K167" s="17">
        <v>440</v>
      </c>
      <c r="L167" s="17">
        <v>440</v>
      </c>
    </row>
    <row r="168" spans="1:12" x14ac:dyDescent="0.2">
      <c r="A168" s="12">
        <v>41</v>
      </c>
      <c r="B168" s="12"/>
      <c r="C168" s="12">
        <v>625004</v>
      </c>
      <c r="D168" s="12" t="s">
        <v>13</v>
      </c>
      <c r="E168" s="17">
        <v>1611</v>
      </c>
      <c r="F168" s="17">
        <v>1977.16</v>
      </c>
      <c r="G168" s="17">
        <v>1560.83</v>
      </c>
      <c r="H168" s="17">
        <v>1640</v>
      </c>
      <c r="I168" s="180">
        <v>1640</v>
      </c>
      <c r="J168" s="286">
        <v>164</v>
      </c>
      <c r="K168" s="17">
        <v>164</v>
      </c>
      <c r="L168" s="17">
        <v>164</v>
      </c>
    </row>
    <row r="169" spans="1:12" x14ac:dyDescent="0.2">
      <c r="A169" s="13">
        <v>41</v>
      </c>
      <c r="B169" s="12"/>
      <c r="C169" s="12">
        <v>625005</v>
      </c>
      <c r="D169" s="12" t="s">
        <v>14</v>
      </c>
      <c r="E169" s="17">
        <v>503</v>
      </c>
      <c r="F169" s="17">
        <v>507.2</v>
      </c>
      <c r="G169" s="17">
        <v>511.54</v>
      </c>
      <c r="H169" s="17">
        <v>550</v>
      </c>
      <c r="I169" s="180">
        <v>550</v>
      </c>
      <c r="J169" s="286">
        <v>550</v>
      </c>
      <c r="K169" s="17">
        <v>550</v>
      </c>
      <c r="L169" s="17">
        <v>550</v>
      </c>
    </row>
    <row r="170" spans="1:12" x14ac:dyDescent="0.2">
      <c r="A170" s="13">
        <v>41</v>
      </c>
      <c r="B170" s="12"/>
      <c r="C170" s="12">
        <v>625006</v>
      </c>
      <c r="D170" s="12" t="s">
        <v>15</v>
      </c>
      <c r="E170" s="17">
        <v>138</v>
      </c>
      <c r="F170" s="17">
        <v>140.58000000000001</v>
      </c>
      <c r="G170" s="17">
        <v>127.95</v>
      </c>
      <c r="H170" s="17">
        <v>140</v>
      </c>
      <c r="I170" s="180">
        <v>140</v>
      </c>
      <c r="J170" s="286">
        <v>140</v>
      </c>
      <c r="K170" s="17">
        <v>140</v>
      </c>
      <c r="L170" s="17">
        <v>140</v>
      </c>
    </row>
    <row r="171" spans="1:12" x14ac:dyDescent="0.2">
      <c r="A171" s="13">
        <v>41</v>
      </c>
      <c r="B171" s="12"/>
      <c r="C171" s="12">
        <v>625007</v>
      </c>
      <c r="D171" s="12" t="s">
        <v>59</v>
      </c>
      <c r="E171" s="17">
        <v>2524</v>
      </c>
      <c r="F171" s="17">
        <v>2576.7600000000002</v>
      </c>
      <c r="G171" s="17">
        <v>2605.29</v>
      </c>
      <c r="H171" s="17">
        <v>2600</v>
      </c>
      <c r="I171" s="180">
        <v>2600</v>
      </c>
      <c r="J171" s="286">
        <v>2900</v>
      </c>
      <c r="K171" s="17">
        <v>2900</v>
      </c>
      <c r="L171" s="17">
        <v>2900</v>
      </c>
    </row>
    <row r="172" spans="1:12" x14ac:dyDescent="0.2">
      <c r="A172" s="34"/>
      <c r="B172" s="34">
        <v>63</v>
      </c>
      <c r="C172" s="40"/>
      <c r="D172" s="34" t="s">
        <v>25</v>
      </c>
      <c r="E172" s="19">
        <f t="shared" ref="E172:J172" si="35">E173+E178+E184+E189</f>
        <v>18516</v>
      </c>
      <c r="F172" s="19">
        <f t="shared" si="35"/>
        <v>26423.620000000003</v>
      </c>
      <c r="G172" s="19">
        <f t="shared" si="35"/>
        <v>39260.259999999995</v>
      </c>
      <c r="H172" s="107">
        <f t="shared" si="35"/>
        <v>37990</v>
      </c>
      <c r="I172" s="250">
        <f t="shared" si="35"/>
        <v>43450</v>
      </c>
      <c r="J172" s="266">
        <f t="shared" si="35"/>
        <v>39250</v>
      </c>
      <c r="K172" s="107">
        <f t="shared" ref="K172:L172" si="36">K173+K178+K184+K189</f>
        <v>46250</v>
      </c>
      <c r="L172" s="107">
        <f t="shared" si="36"/>
        <v>46250</v>
      </c>
    </row>
    <row r="173" spans="1:12" x14ac:dyDescent="0.2">
      <c r="A173" s="13">
        <v>41</v>
      </c>
      <c r="B173" s="13">
        <v>632</v>
      </c>
      <c r="C173" s="12"/>
      <c r="D173" s="13" t="s">
        <v>87</v>
      </c>
      <c r="E173" s="29">
        <f>E174+E175+E176+E177</f>
        <v>3795</v>
      </c>
      <c r="F173" s="29">
        <f>F174+F175+F176+F177</f>
        <v>3831.5099999999998</v>
      </c>
      <c r="G173" s="29">
        <f>G174+G175+G176+G177</f>
        <v>19659.269999999997</v>
      </c>
      <c r="H173" s="116">
        <f>SUM(H174:H177)</f>
        <v>17200</v>
      </c>
      <c r="I173" s="186">
        <f>SUM(I174:I177)</f>
        <v>17500</v>
      </c>
      <c r="J173" s="283">
        <f>SUM(J174:J177)</f>
        <v>17500</v>
      </c>
      <c r="K173" s="116">
        <f>SUM(K174:K177)</f>
        <v>17500</v>
      </c>
      <c r="L173" s="116">
        <f>SUM(L174:L177)</f>
        <v>17500</v>
      </c>
    </row>
    <row r="174" spans="1:12" x14ac:dyDescent="0.2">
      <c r="A174" s="13">
        <v>41</v>
      </c>
      <c r="B174" s="12"/>
      <c r="C174" s="12">
        <v>632001</v>
      </c>
      <c r="D174" s="12" t="s">
        <v>88</v>
      </c>
      <c r="E174" s="17">
        <v>674</v>
      </c>
      <c r="F174" s="17">
        <v>0</v>
      </c>
      <c r="G174" s="17">
        <v>15404.88</v>
      </c>
      <c r="H174" s="104">
        <v>12000</v>
      </c>
      <c r="I174" s="185">
        <v>12000</v>
      </c>
      <c r="J174" s="284">
        <v>12000</v>
      </c>
      <c r="K174" s="104">
        <v>12000</v>
      </c>
      <c r="L174" s="104">
        <v>12000</v>
      </c>
    </row>
    <row r="175" spans="1:12" x14ac:dyDescent="0.2">
      <c r="A175" s="13">
        <v>41</v>
      </c>
      <c r="B175" s="12"/>
      <c r="C175" s="12">
        <v>632001</v>
      </c>
      <c r="D175" s="12" t="s">
        <v>89</v>
      </c>
      <c r="E175" s="17">
        <v>2065</v>
      </c>
      <c r="F175" s="17">
        <v>2570.8000000000002</v>
      </c>
      <c r="G175" s="17">
        <v>3128.83</v>
      </c>
      <c r="H175" s="104">
        <v>3500</v>
      </c>
      <c r="I175" s="185">
        <v>4000</v>
      </c>
      <c r="J175" s="284">
        <v>4000</v>
      </c>
      <c r="K175" s="104">
        <v>4000</v>
      </c>
      <c r="L175" s="104">
        <v>4000</v>
      </c>
    </row>
    <row r="176" spans="1:12" x14ac:dyDescent="0.2">
      <c r="A176" s="13">
        <v>41</v>
      </c>
      <c r="B176" s="12"/>
      <c r="C176" s="12">
        <v>632002</v>
      </c>
      <c r="D176" s="12" t="s">
        <v>90</v>
      </c>
      <c r="E176" s="17">
        <v>283</v>
      </c>
      <c r="F176" s="17">
        <v>368.78</v>
      </c>
      <c r="G176" s="17">
        <v>386.96</v>
      </c>
      <c r="H176" s="104">
        <v>700</v>
      </c>
      <c r="I176" s="185">
        <v>500</v>
      </c>
      <c r="J176" s="284">
        <v>500</v>
      </c>
      <c r="K176" s="104">
        <v>500</v>
      </c>
      <c r="L176" s="104">
        <v>500</v>
      </c>
    </row>
    <row r="177" spans="1:12" x14ac:dyDescent="0.2">
      <c r="A177" s="13">
        <v>41</v>
      </c>
      <c r="B177" s="12"/>
      <c r="C177" s="12">
        <v>632003</v>
      </c>
      <c r="D177" s="12" t="s">
        <v>91</v>
      </c>
      <c r="E177" s="17">
        <v>773</v>
      </c>
      <c r="F177" s="17">
        <v>891.93</v>
      </c>
      <c r="G177" s="17">
        <v>738.6</v>
      </c>
      <c r="H177" s="104">
        <v>1000</v>
      </c>
      <c r="I177" s="185">
        <v>1000</v>
      </c>
      <c r="J177" s="284">
        <v>1000</v>
      </c>
      <c r="K177" s="104">
        <v>1000</v>
      </c>
      <c r="L177" s="104">
        <v>1000</v>
      </c>
    </row>
    <row r="178" spans="1:12" x14ac:dyDescent="0.2">
      <c r="A178" s="13">
        <v>41</v>
      </c>
      <c r="B178" s="13">
        <v>633</v>
      </c>
      <c r="C178" s="12"/>
      <c r="D178" s="13" t="s">
        <v>31</v>
      </c>
      <c r="E178" s="29">
        <f>E181+E182+E183+E179</f>
        <v>3343</v>
      </c>
      <c r="F178" s="29">
        <f>F179+F181+F182+F183</f>
        <v>7508.52</v>
      </c>
      <c r="G178" s="29">
        <f>G181+G182+G183+G180</f>
        <v>5231.07</v>
      </c>
      <c r="H178" s="116">
        <f>SUM(H179:H183)</f>
        <v>7000</v>
      </c>
      <c r="I178" s="186">
        <f>SUM(I179:I183)</f>
        <v>9530</v>
      </c>
      <c r="J178" s="283">
        <f>SUM(J179:J183)</f>
        <v>7500</v>
      </c>
      <c r="K178" s="116">
        <f>SUM(K179:K183)</f>
        <v>9000</v>
      </c>
      <c r="L178" s="116">
        <f>SUM(L179:L183)</f>
        <v>9000</v>
      </c>
    </row>
    <row r="179" spans="1:12" x14ac:dyDescent="0.2">
      <c r="A179" s="13">
        <v>41</v>
      </c>
      <c r="B179" s="13"/>
      <c r="C179" s="12">
        <v>633001</v>
      </c>
      <c r="D179" s="12" t="s">
        <v>167</v>
      </c>
      <c r="E179" s="30">
        <v>0</v>
      </c>
      <c r="F179" s="30">
        <v>719.79</v>
      </c>
      <c r="G179" s="30">
        <v>0</v>
      </c>
      <c r="H179" s="118">
        <v>0</v>
      </c>
      <c r="I179" s="230">
        <v>0</v>
      </c>
      <c r="J179" s="287">
        <v>0</v>
      </c>
      <c r="K179" s="118">
        <v>0</v>
      </c>
      <c r="L179" s="118">
        <v>0</v>
      </c>
    </row>
    <row r="180" spans="1:12" x14ac:dyDescent="0.2">
      <c r="A180" s="13"/>
      <c r="B180" s="13"/>
      <c r="C180" s="12">
        <v>633002</v>
      </c>
      <c r="D180" s="12" t="s">
        <v>197</v>
      </c>
      <c r="E180" s="30">
        <v>0</v>
      </c>
      <c r="F180" s="30">
        <v>0</v>
      </c>
      <c r="G180" s="30">
        <v>1788</v>
      </c>
      <c r="H180" s="118">
        <v>0</v>
      </c>
      <c r="I180" s="230">
        <v>0</v>
      </c>
      <c r="J180" s="287">
        <v>0</v>
      </c>
      <c r="K180" s="118">
        <v>0</v>
      </c>
      <c r="L180" s="118">
        <v>0</v>
      </c>
    </row>
    <row r="181" spans="1:12" x14ac:dyDescent="0.2">
      <c r="A181" s="13">
        <v>41</v>
      </c>
      <c r="B181" s="12"/>
      <c r="C181" s="12">
        <v>633606</v>
      </c>
      <c r="D181" s="12" t="s">
        <v>31</v>
      </c>
      <c r="E181" s="17">
        <v>1603</v>
      </c>
      <c r="F181" s="17">
        <v>1986.09</v>
      </c>
      <c r="G181" s="17">
        <v>447.08</v>
      </c>
      <c r="H181" s="104">
        <v>3000</v>
      </c>
      <c r="I181" s="185">
        <v>6000</v>
      </c>
      <c r="J181" s="284">
        <v>4000</v>
      </c>
      <c r="K181" s="104">
        <v>5000</v>
      </c>
      <c r="L181" s="104">
        <v>5000</v>
      </c>
    </row>
    <row r="182" spans="1:12" x14ac:dyDescent="0.2">
      <c r="A182" s="13">
        <v>46</v>
      </c>
      <c r="B182" s="12"/>
      <c r="C182" s="12">
        <v>633009</v>
      </c>
      <c r="D182" s="12" t="s">
        <v>92</v>
      </c>
      <c r="E182" s="17">
        <v>1740</v>
      </c>
      <c r="F182" s="17">
        <v>398.64</v>
      </c>
      <c r="G182" s="17">
        <v>791.59</v>
      </c>
      <c r="H182" s="104">
        <v>2000</v>
      </c>
      <c r="I182" s="185">
        <v>2000</v>
      </c>
      <c r="J182" s="284">
        <v>3000</v>
      </c>
      <c r="K182" s="104">
        <v>3500</v>
      </c>
      <c r="L182" s="104">
        <v>3500</v>
      </c>
    </row>
    <row r="183" spans="1:12" x14ac:dyDescent="0.2">
      <c r="A183" s="13">
        <v>41</v>
      </c>
      <c r="B183" s="12"/>
      <c r="C183" s="12">
        <v>633013</v>
      </c>
      <c r="D183" s="12" t="s">
        <v>145</v>
      </c>
      <c r="E183" s="17">
        <v>0</v>
      </c>
      <c r="F183" s="17">
        <v>4404</v>
      </c>
      <c r="G183" s="17">
        <v>2204.4</v>
      </c>
      <c r="H183" s="104">
        <v>2000</v>
      </c>
      <c r="I183" s="185">
        <v>1530</v>
      </c>
      <c r="J183" s="284">
        <v>500</v>
      </c>
      <c r="K183" s="104">
        <v>500</v>
      </c>
      <c r="L183" s="104">
        <v>500</v>
      </c>
    </row>
    <row r="184" spans="1:12" x14ac:dyDescent="0.2">
      <c r="A184" s="13">
        <v>41</v>
      </c>
      <c r="B184" s="13">
        <v>635</v>
      </c>
      <c r="C184" s="13"/>
      <c r="D184" s="13" t="s">
        <v>146</v>
      </c>
      <c r="E184" s="37">
        <f>E188+E187</f>
        <v>208</v>
      </c>
      <c r="F184" s="37">
        <f>F185+F187+F188</f>
        <v>2017.5900000000001</v>
      </c>
      <c r="G184" s="37">
        <f>G185+G187+G188</f>
        <v>1513.85</v>
      </c>
      <c r="H184" s="121">
        <f>H185+H186+H188</f>
        <v>500</v>
      </c>
      <c r="I184" s="227">
        <f>I185+I186+I188+I187</f>
        <v>1100</v>
      </c>
      <c r="J184" s="288">
        <f>J185+J186+J188+J187</f>
        <v>1500</v>
      </c>
      <c r="K184" s="121">
        <f>K185+K186+K188+K187</f>
        <v>1500</v>
      </c>
      <c r="L184" s="121">
        <f>L185+L186+L188+L187</f>
        <v>1500</v>
      </c>
    </row>
    <row r="185" spans="1:12" x14ac:dyDescent="0.2">
      <c r="A185" s="13">
        <v>41</v>
      </c>
      <c r="B185" s="12"/>
      <c r="C185" s="12">
        <v>635002</v>
      </c>
      <c r="D185" s="12" t="s">
        <v>153</v>
      </c>
      <c r="E185" s="17">
        <v>0</v>
      </c>
      <c r="F185" s="17">
        <v>0</v>
      </c>
      <c r="G185" s="17">
        <v>0</v>
      </c>
      <c r="H185" s="104">
        <v>500</v>
      </c>
      <c r="I185" s="185">
        <v>0</v>
      </c>
      <c r="J185" s="284">
        <v>500</v>
      </c>
      <c r="K185" s="104">
        <v>500</v>
      </c>
      <c r="L185" s="104">
        <v>500</v>
      </c>
    </row>
    <row r="186" spans="1:12" x14ac:dyDescent="0.2">
      <c r="A186" s="13">
        <v>46</v>
      </c>
      <c r="B186" s="12"/>
      <c r="C186" s="12">
        <v>635006</v>
      </c>
      <c r="D186" s="12" t="s">
        <v>64</v>
      </c>
      <c r="E186" s="17">
        <v>0</v>
      </c>
      <c r="F186" s="17">
        <v>0</v>
      </c>
      <c r="G186" s="17">
        <v>0</v>
      </c>
      <c r="H186" s="104">
        <v>0</v>
      </c>
      <c r="I186" s="185">
        <v>0</v>
      </c>
      <c r="J186" s="284">
        <v>0</v>
      </c>
      <c r="K186" s="104">
        <v>0</v>
      </c>
      <c r="L186" s="104">
        <v>0</v>
      </c>
    </row>
    <row r="187" spans="1:12" x14ac:dyDescent="0.2">
      <c r="A187" s="13"/>
      <c r="B187" s="12"/>
      <c r="C187" s="12">
        <v>635004</v>
      </c>
      <c r="D187" s="12" t="s">
        <v>174</v>
      </c>
      <c r="E187" s="17">
        <v>208</v>
      </c>
      <c r="F187" s="17">
        <v>559.91999999999996</v>
      </c>
      <c r="G187" s="17">
        <v>0</v>
      </c>
      <c r="H187" s="104">
        <v>0</v>
      </c>
      <c r="I187" s="185">
        <v>1000</v>
      </c>
      <c r="J187" s="284">
        <v>500</v>
      </c>
      <c r="K187" s="104">
        <v>500</v>
      </c>
      <c r="L187" s="104">
        <v>500</v>
      </c>
    </row>
    <row r="188" spans="1:12" x14ac:dyDescent="0.2">
      <c r="A188" s="13">
        <v>41</v>
      </c>
      <c r="B188" s="12"/>
      <c r="C188" s="12">
        <v>635006</v>
      </c>
      <c r="D188" s="12" t="s">
        <v>64</v>
      </c>
      <c r="E188" s="17">
        <v>0</v>
      </c>
      <c r="F188" s="17">
        <v>1457.67</v>
      </c>
      <c r="G188" s="17">
        <v>1513.85</v>
      </c>
      <c r="H188" s="104"/>
      <c r="I188" s="185">
        <v>100</v>
      </c>
      <c r="J188" s="284">
        <v>500</v>
      </c>
      <c r="K188" s="104">
        <v>500</v>
      </c>
      <c r="L188" s="104">
        <v>500</v>
      </c>
    </row>
    <row r="189" spans="1:12" x14ac:dyDescent="0.2">
      <c r="A189" s="13">
        <v>41</v>
      </c>
      <c r="B189" s="13">
        <v>637</v>
      </c>
      <c r="C189" s="12"/>
      <c r="D189" s="13" t="s">
        <v>45</v>
      </c>
      <c r="E189" s="29">
        <f t="shared" ref="E189:L189" si="37">SUM(E190:E197)</f>
        <v>11170</v>
      </c>
      <c r="F189" s="29">
        <f t="shared" si="37"/>
        <v>13066</v>
      </c>
      <c r="G189" s="29">
        <f t="shared" si="37"/>
        <v>12856.07</v>
      </c>
      <c r="H189" s="116">
        <f t="shared" si="37"/>
        <v>13290</v>
      </c>
      <c r="I189" s="186">
        <f t="shared" si="37"/>
        <v>15320</v>
      </c>
      <c r="J189" s="283">
        <f t="shared" si="37"/>
        <v>12750</v>
      </c>
      <c r="K189" s="116">
        <f t="shared" si="37"/>
        <v>18250</v>
      </c>
      <c r="L189" s="116">
        <f t="shared" si="37"/>
        <v>18250</v>
      </c>
    </row>
    <row r="190" spans="1:12" x14ac:dyDescent="0.2">
      <c r="A190" s="13">
        <v>41</v>
      </c>
      <c r="B190" s="13"/>
      <c r="C190" s="12">
        <v>637001</v>
      </c>
      <c r="D190" s="12" t="s">
        <v>147</v>
      </c>
      <c r="E190" s="30">
        <v>0</v>
      </c>
      <c r="F190" s="30">
        <v>0</v>
      </c>
      <c r="G190" s="30">
        <v>0</v>
      </c>
      <c r="H190" s="118">
        <v>200</v>
      </c>
      <c r="I190" s="230">
        <v>0</v>
      </c>
      <c r="J190" s="287">
        <v>0</v>
      </c>
      <c r="K190" s="118">
        <v>0</v>
      </c>
      <c r="L190" s="118">
        <v>0</v>
      </c>
    </row>
    <row r="191" spans="1:12" x14ac:dyDescent="0.2">
      <c r="A191" s="13">
        <v>41</v>
      </c>
      <c r="B191" s="13"/>
      <c r="C191" s="12">
        <v>637002</v>
      </c>
      <c r="D191" s="12" t="s">
        <v>148</v>
      </c>
      <c r="E191" s="30">
        <v>520</v>
      </c>
      <c r="F191" s="30">
        <v>400</v>
      </c>
      <c r="G191" s="30">
        <v>1086</v>
      </c>
      <c r="H191" s="118">
        <v>3000</v>
      </c>
      <c r="I191" s="230">
        <v>3000</v>
      </c>
      <c r="J191" s="287">
        <v>2000</v>
      </c>
      <c r="K191" s="118">
        <v>5500</v>
      </c>
      <c r="L191" s="118">
        <v>5500</v>
      </c>
    </row>
    <row r="192" spans="1:12" x14ac:dyDescent="0.2">
      <c r="A192" s="13">
        <v>41</v>
      </c>
      <c r="B192" s="13"/>
      <c r="C192" s="12">
        <v>637004</v>
      </c>
      <c r="D192" s="12" t="s">
        <v>65</v>
      </c>
      <c r="E192" s="30">
        <v>3831</v>
      </c>
      <c r="F192" s="30">
        <v>5299.98</v>
      </c>
      <c r="G192" s="30">
        <v>6928.19</v>
      </c>
      <c r="H192" s="118">
        <v>4500</v>
      </c>
      <c r="I192" s="230">
        <v>5200</v>
      </c>
      <c r="J192" s="287">
        <v>4000</v>
      </c>
      <c r="K192" s="118">
        <v>6000</v>
      </c>
      <c r="L192" s="118">
        <v>6000</v>
      </c>
    </row>
    <row r="193" spans="1:12" x14ac:dyDescent="0.2">
      <c r="A193" s="13">
        <v>41</v>
      </c>
      <c r="B193" s="13"/>
      <c r="C193" s="12">
        <v>637012</v>
      </c>
      <c r="D193" s="12" t="s">
        <v>137</v>
      </c>
      <c r="E193" s="30">
        <v>104</v>
      </c>
      <c r="F193" s="30">
        <v>239</v>
      </c>
      <c r="G193" s="30">
        <v>57.78</v>
      </c>
      <c r="H193" s="118">
        <v>50</v>
      </c>
      <c r="I193" s="230">
        <v>700</v>
      </c>
      <c r="J193" s="287">
        <v>100</v>
      </c>
      <c r="K193" s="118">
        <v>100</v>
      </c>
      <c r="L193" s="118">
        <v>100</v>
      </c>
    </row>
    <row r="194" spans="1:12" x14ac:dyDescent="0.2">
      <c r="A194" s="13">
        <v>41</v>
      </c>
      <c r="B194" s="13"/>
      <c r="C194" s="12">
        <v>637014</v>
      </c>
      <c r="D194" s="12" t="s">
        <v>49</v>
      </c>
      <c r="E194" s="30">
        <v>1374</v>
      </c>
      <c r="F194" s="30">
        <v>1880.2</v>
      </c>
      <c r="G194" s="30">
        <v>2224.83</v>
      </c>
      <c r="H194" s="118">
        <v>2520</v>
      </c>
      <c r="I194" s="230">
        <v>2800</v>
      </c>
      <c r="J194" s="287">
        <v>2880</v>
      </c>
      <c r="K194" s="118">
        <v>2880</v>
      </c>
      <c r="L194" s="118">
        <v>2880</v>
      </c>
    </row>
    <row r="195" spans="1:12" x14ac:dyDescent="0.2">
      <c r="A195" s="13">
        <v>41</v>
      </c>
      <c r="B195" s="13"/>
      <c r="C195" s="12">
        <v>637015</v>
      </c>
      <c r="D195" s="12" t="s">
        <v>138</v>
      </c>
      <c r="E195" s="30">
        <v>434</v>
      </c>
      <c r="F195" s="30">
        <v>433.5</v>
      </c>
      <c r="G195" s="30">
        <v>433.5</v>
      </c>
      <c r="H195" s="118">
        <v>500</v>
      </c>
      <c r="I195" s="230">
        <v>650</v>
      </c>
      <c r="J195" s="287">
        <v>650</v>
      </c>
      <c r="K195" s="118">
        <v>650</v>
      </c>
      <c r="L195" s="118">
        <v>650</v>
      </c>
    </row>
    <row r="196" spans="1:12" x14ac:dyDescent="0.2">
      <c r="A196" s="13">
        <v>41</v>
      </c>
      <c r="B196" s="13"/>
      <c r="C196" s="12">
        <v>637016</v>
      </c>
      <c r="D196" s="12" t="s">
        <v>149</v>
      </c>
      <c r="E196" s="30">
        <v>386</v>
      </c>
      <c r="F196" s="30">
        <v>533.88</v>
      </c>
      <c r="G196" s="30">
        <v>510</v>
      </c>
      <c r="H196" s="118">
        <v>520</v>
      </c>
      <c r="I196" s="230">
        <v>570</v>
      </c>
      <c r="J196" s="287">
        <v>620</v>
      </c>
      <c r="K196" s="118">
        <v>620</v>
      </c>
      <c r="L196" s="118">
        <v>620</v>
      </c>
    </row>
    <row r="197" spans="1:12" x14ac:dyDescent="0.2">
      <c r="A197" s="13">
        <v>41</v>
      </c>
      <c r="B197" s="12"/>
      <c r="C197" s="12">
        <v>637027</v>
      </c>
      <c r="D197" s="12" t="s">
        <v>52</v>
      </c>
      <c r="E197" s="17">
        <v>4521</v>
      </c>
      <c r="F197" s="17">
        <v>4279.4399999999996</v>
      </c>
      <c r="G197" s="17">
        <v>1615.77</v>
      </c>
      <c r="H197" s="104">
        <v>2000</v>
      </c>
      <c r="I197" s="181">
        <v>2400</v>
      </c>
      <c r="J197" s="284">
        <v>2500</v>
      </c>
      <c r="K197" s="104">
        <v>2500</v>
      </c>
      <c r="L197" s="104">
        <v>2500</v>
      </c>
    </row>
    <row r="198" spans="1:12" x14ac:dyDescent="0.2">
      <c r="A198" s="12">
        <v>41</v>
      </c>
      <c r="B198" s="13">
        <v>640</v>
      </c>
      <c r="C198" s="13"/>
      <c r="D198" s="13" t="s">
        <v>94</v>
      </c>
      <c r="E198" s="29">
        <f t="shared" ref="E198:L198" si="38">E199</f>
        <v>278</v>
      </c>
      <c r="F198" s="29">
        <f t="shared" si="38"/>
        <v>296.64</v>
      </c>
      <c r="G198" s="29">
        <f t="shared" si="38"/>
        <v>0</v>
      </c>
      <c r="H198" s="116">
        <f t="shared" si="38"/>
        <v>0</v>
      </c>
      <c r="I198" s="229">
        <f t="shared" si="38"/>
        <v>400</v>
      </c>
      <c r="J198" s="283">
        <f t="shared" si="38"/>
        <v>0</v>
      </c>
      <c r="K198" s="116">
        <f t="shared" si="38"/>
        <v>0</v>
      </c>
      <c r="L198" s="116">
        <f t="shared" si="38"/>
        <v>0</v>
      </c>
    </row>
    <row r="199" spans="1:12" x14ac:dyDescent="0.2">
      <c r="A199" s="26"/>
      <c r="B199" s="13"/>
      <c r="C199" s="12">
        <v>642015</v>
      </c>
      <c r="D199" s="12" t="s">
        <v>54</v>
      </c>
      <c r="E199" s="17">
        <v>278</v>
      </c>
      <c r="F199" s="17">
        <v>296.64</v>
      </c>
      <c r="G199" s="17">
        <v>0</v>
      </c>
      <c r="H199" s="104"/>
      <c r="I199" s="181">
        <v>400</v>
      </c>
      <c r="J199" s="284">
        <v>0</v>
      </c>
      <c r="K199" s="104">
        <v>0</v>
      </c>
      <c r="L199" s="104">
        <v>0</v>
      </c>
    </row>
    <row r="200" spans="1:12" x14ac:dyDescent="0.2">
      <c r="A200" s="13"/>
      <c r="B200" s="12"/>
      <c r="C200" s="12"/>
      <c r="D200" s="12"/>
      <c r="E200" s="180"/>
      <c r="F200" s="180"/>
      <c r="G200" s="180"/>
      <c r="H200" s="181"/>
      <c r="I200" s="109"/>
      <c r="J200" s="248"/>
      <c r="K200" s="109"/>
      <c r="L200" s="109"/>
    </row>
    <row r="201" spans="1:12" x14ac:dyDescent="0.2">
      <c r="A201" s="34"/>
      <c r="B201" s="40"/>
      <c r="C201" s="198"/>
      <c r="D201" s="198" t="s">
        <v>183</v>
      </c>
      <c r="E201" s="220" t="s">
        <v>1</v>
      </c>
      <c r="F201" s="220" t="s">
        <v>1</v>
      </c>
      <c r="G201" s="220" t="s">
        <v>1</v>
      </c>
      <c r="H201" s="206" t="s">
        <v>170</v>
      </c>
      <c r="I201" s="111" t="s">
        <v>200</v>
      </c>
      <c r="J201" s="262" t="s">
        <v>144</v>
      </c>
      <c r="K201" s="111">
        <f>K204+K206+K209+K211+K217+K219+K221</f>
        <v>65172</v>
      </c>
      <c r="L201" s="111">
        <f>L204+L206+L209+L211+L217+L219+L221</f>
        <v>65172</v>
      </c>
    </row>
    <row r="202" spans="1:12" x14ac:dyDescent="0.2">
      <c r="A202" s="34"/>
      <c r="B202" s="40"/>
      <c r="C202" s="198"/>
      <c r="D202" s="198"/>
      <c r="E202" s="221">
        <v>2021</v>
      </c>
      <c r="F202" s="221">
        <v>2022</v>
      </c>
      <c r="G202" s="221">
        <v>2023</v>
      </c>
      <c r="H202" s="216">
        <v>2024</v>
      </c>
      <c r="I202" s="111">
        <v>2024</v>
      </c>
      <c r="J202" s="263">
        <v>2025</v>
      </c>
      <c r="K202" s="123">
        <v>2026</v>
      </c>
      <c r="L202" s="123">
        <v>2027</v>
      </c>
    </row>
    <row r="203" spans="1:12" x14ac:dyDescent="0.2">
      <c r="A203" s="34"/>
      <c r="B203" s="40"/>
      <c r="C203" s="198"/>
      <c r="D203" s="198"/>
      <c r="E203" s="220">
        <v>0</v>
      </c>
      <c r="F203" s="220">
        <v>0</v>
      </c>
      <c r="G203" s="220">
        <v>0</v>
      </c>
      <c r="H203" s="206">
        <f>H204+H206+H209+H211+H217+H219+H221</f>
        <v>50000</v>
      </c>
      <c r="I203" s="111">
        <f>I204+I206+I209+I211+I217+I219+I221</f>
        <v>41430</v>
      </c>
      <c r="J203" s="261">
        <f>J204+J206+J209+J211+J217+J219+J221</f>
        <v>60120</v>
      </c>
      <c r="K203" s="111">
        <f>K204+K206+K209+K211+K217+K219+K221</f>
        <v>65172</v>
      </c>
      <c r="L203" s="111">
        <f>L204+L206+L209+L211+L217+L219+L221</f>
        <v>65172</v>
      </c>
    </row>
    <row r="204" spans="1:12" x14ac:dyDescent="0.2">
      <c r="A204" s="13"/>
      <c r="B204" s="13">
        <v>61</v>
      </c>
      <c r="C204" s="13">
        <v>610</v>
      </c>
      <c r="D204" s="13" t="s">
        <v>5</v>
      </c>
      <c r="E204" s="180">
        <v>0</v>
      </c>
      <c r="F204" s="180">
        <v>0</v>
      </c>
      <c r="G204" s="180">
        <v>0</v>
      </c>
      <c r="H204" s="184">
        <f>H205</f>
        <v>10200</v>
      </c>
      <c r="I204" s="112">
        <f>I205</f>
        <v>9000</v>
      </c>
      <c r="J204" s="277">
        <f>J205</f>
        <v>21000</v>
      </c>
      <c r="K204" s="112">
        <f>K205</f>
        <v>21000</v>
      </c>
      <c r="L204" s="112">
        <f>L205</f>
        <v>21000</v>
      </c>
    </row>
    <row r="205" spans="1:12" x14ac:dyDescent="0.2">
      <c r="A205" s="13"/>
      <c r="B205" s="12"/>
      <c r="C205" s="12">
        <v>611</v>
      </c>
      <c r="D205" s="12" t="s">
        <v>190</v>
      </c>
      <c r="E205" s="180">
        <v>0</v>
      </c>
      <c r="F205" s="180">
        <v>0</v>
      </c>
      <c r="G205" s="180">
        <v>0</v>
      </c>
      <c r="H205" s="181">
        <v>10200</v>
      </c>
      <c r="I205" s="109">
        <v>9000</v>
      </c>
      <c r="J205" s="248">
        <v>21000</v>
      </c>
      <c r="K205" s="109">
        <v>21000</v>
      </c>
      <c r="L205" s="109">
        <v>21000</v>
      </c>
    </row>
    <row r="206" spans="1:12" x14ac:dyDescent="0.2">
      <c r="A206" s="13"/>
      <c r="B206" s="13">
        <v>62</v>
      </c>
      <c r="C206" s="13">
        <v>620</v>
      </c>
      <c r="D206" s="13" t="s">
        <v>7</v>
      </c>
      <c r="E206" s="180">
        <v>0</v>
      </c>
      <c r="F206" s="180">
        <v>0</v>
      </c>
      <c r="G206" s="180">
        <v>0</v>
      </c>
      <c r="H206" s="184">
        <f>H207+H208</f>
        <v>7870</v>
      </c>
      <c r="I206" s="112">
        <f>I207+I208</f>
        <v>5800</v>
      </c>
      <c r="J206" s="277">
        <f>J207+J208</f>
        <v>10300</v>
      </c>
      <c r="K206" s="112">
        <f>K207+K208</f>
        <v>10300</v>
      </c>
      <c r="L206" s="112">
        <f>L207+L208</f>
        <v>10300</v>
      </c>
    </row>
    <row r="207" spans="1:12" x14ac:dyDescent="0.2">
      <c r="A207" s="13"/>
      <c r="B207" s="12"/>
      <c r="C207" s="12">
        <v>620</v>
      </c>
      <c r="D207" s="12" t="s">
        <v>7</v>
      </c>
      <c r="E207" s="180">
        <v>0</v>
      </c>
      <c r="F207" s="180">
        <v>0</v>
      </c>
      <c r="G207" s="180">
        <v>0</v>
      </c>
      <c r="H207" s="181">
        <v>3570</v>
      </c>
      <c r="I207" s="109">
        <v>3300</v>
      </c>
      <c r="J207" s="248">
        <v>7600</v>
      </c>
      <c r="K207" s="109">
        <v>7600</v>
      </c>
      <c r="L207" s="109">
        <v>7600</v>
      </c>
    </row>
    <row r="208" spans="1:12" x14ac:dyDescent="0.2">
      <c r="A208" s="13"/>
      <c r="B208" s="12"/>
      <c r="C208" s="12">
        <v>620</v>
      </c>
      <c r="D208" s="12" t="s">
        <v>186</v>
      </c>
      <c r="E208" s="180">
        <v>0</v>
      </c>
      <c r="F208" s="180">
        <v>0</v>
      </c>
      <c r="G208" s="180">
        <v>0</v>
      </c>
      <c r="H208" s="181">
        <v>4300</v>
      </c>
      <c r="I208" s="109">
        <v>2500</v>
      </c>
      <c r="J208" s="248">
        <v>2700</v>
      </c>
      <c r="K208" s="109">
        <v>2700</v>
      </c>
      <c r="L208" s="109">
        <v>2700</v>
      </c>
    </row>
    <row r="209" spans="1:12" x14ac:dyDescent="0.2">
      <c r="A209" s="13"/>
      <c r="B209" s="13">
        <v>631</v>
      </c>
      <c r="C209" s="13"/>
      <c r="D209" s="13" t="s">
        <v>26</v>
      </c>
      <c r="E209" s="182">
        <v>0</v>
      </c>
      <c r="F209" s="182">
        <v>0</v>
      </c>
      <c r="G209" s="182">
        <v>0</v>
      </c>
      <c r="H209" s="184"/>
      <c r="I209" s="112">
        <f>I210</f>
        <v>30</v>
      </c>
      <c r="J209" s="277">
        <f>J210</f>
        <v>100</v>
      </c>
      <c r="K209" s="112">
        <f>K210</f>
        <v>100</v>
      </c>
      <c r="L209" s="112">
        <f>L210</f>
        <v>100</v>
      </c>
    </row>
    <row r="210" spans="1:12" x14ac:dyDescent="0.2">
      <c r="A210" s="13"/>
      <c r="B210" s="12"/>
      <c r="C210" s="12">
        <v>631001</v>
      </c>
      <c r="D210" s="12" t="s">
        <v>193</v>
      </c>
      <c r="E210" s="180">
        <v>0</v>
      </c>
      <c r="F210" s="180">
        <v>0</v>
      </c>
      <c r="G210" s="180">
        <v>0</v>
      </c>
      <c r="H210" s="181"/>
      <c r="I210" s="109">
        <v>30</v>
      </c>
      <c r="J210" s="248">
        <v>100</v>
      </c>
      <c r="K210" s="109">
        <v>100</v>
      </c>
      <c r="L210" s="109">
        <v>100</v>
      </c>
    </row>
    <row r="211" spans="1:12" x14ac:dyDescent="0.2">
      <c r="A211" s="13"/>
      <c r="B211" s="13">
        <v>632</v>
      </c>
      <c r="C211" s="12"/>
      <c r="D211" s="13" t="s">
        <v>87</v>
      </c>
      <c r="E211" s="180">
        <v>0</v>
      </c>
      <c r="F211" s="180">
        <v>0</v>
      </c>
      <c r="G211" s="180">
        <v>0</v>
      </c>
      <c r="H211" s="184">
        <f>H212+H213+H214+H215</f>
        <v>4900</v>
      </c>
      <c r="I211" s="112">
        <f>SUM(I212:I216)</f>
        <v>4100</v>
      </c>
      <c r="J211" s="277">
        <f>SUM(J212:J216)</f>
        <v>4100</v>
      </c>
      <c r="K211" s="112">
        <f>SUM(K212:K216)</f>
        <v>4100</v>
      </c>
      <c r="L211" s="112">
        <f>SUM(L212:L216)</f>
        <v>4100</v>
      </c>
    </row>
    <row r="212" spans="1:12" x14ac:dyDescent="0.2">
      <c r="A212" s="13"/>
      <c r="B212" s="13"/>
      <c r="C212" s="12">
        <v>632001</v>
      </c>
      <c r="D212" s="12" t="s">
        <v>187</v>
      </c>
      <c r="E212" s="180">
        <v>0</v>
      </c>
      <c r="F212" s="180">
        <v>0</v>
      </c>
      <c r="G212" s="180">
        <v>0</v>
      </c>
      <c r="H212" s="181">
        <v>1000</v>
      </c>
      <c r="I212" s="109">
        <v>1000</v>
      </c>
      <c r="J212" s="248">
        <v>1000</v>
      </c>
      <c r="K212" s="109">
        <v>1000</v>
      </c>
      <c r="L212" s="109">
        <v>1000</v>
      </c>
    </row>
    <row r="213" spans="1:12" x14ac:dyDescent="0.2">
      <c r="A213" s="13"/>
      <c r="B213" s="13"/>
      <c r="C213" s="12">
        <v>632001</v>
      </c>
      <c r="D213" s="12" t="s">
        <v>188</v>
      </c>
      <c r="E213" s="180">
        <v>0</v>
      </c>
      <c r="F213" s="180">
        <v>0</v>
      </c>
      <c r="G213" s="180">
        <v>0</v>
      </c>
      <c r="H213" s="181">
        <v>3900</v>
      </c>
      <c r="I213" s="109">
        <v>2500</v>
      </c>
      <c r="J213" s="248">
        <v>2500</v>
      </c>
      <c r="K213" s="109">
        <v>2500</v>
      </c>
      <c r="L213" s="109">
        <v>2500</v>
      </c>
    </row>
    <row r="214" spans="1:12" x14ac:dyDescent="0.2">
      <c r="A214" s="13"/>
      <c r="B214" s="13"/>
      <c r="C214" s="12">
        <v>632002</v>
      </c>
      <c r="D214" s="12" t="s">
        <v>90</v>
      </c>
      <c r="E214" s="180">
        <v>0</v>
      </c>
      <c r="F214" s="180">
        <v>0</v>
      </c>
      <c r="G214" s="180">
        <v>0</v>
      </c>
      <c r="H214" s="181"/>
      <c r="I214" s="109">
        <v>100</v>
      </c>
      <c r="J214" s="248">
        <v>100</v>
      </c>
      <c r="K214" s="109">
        <v>100</v>
      </c>
      <c r="L214" s="109">
        <v>100</v>
      </c>
    </row>
    <row r="215" spans="1:12" x14ac:dyDescent="0.2">
      <c r="A215" s="13"/>
      <c r="B215" s="13"/>
      <c r="C215" s="12">
        <v>632003</v>
      </c>
      <c r="D215" s="12" t="s">
        <v>91</v>
      </c>
      <c r="E215" s="180">
        <v>0</v>
      </c>
      <c r="F215" s="180">
        <v>0</v>
      </c>
      <c r="G215" s="180">
        <v>0</v>
      </c>
      <c r="H215" s="181"/>
      <c r="I215" s="109">
        <v>500</v>
      </c>
      <c r="J215" s="248">
        <v>500</v>
      </c>
      <c r="K215" s="109">
        <v>500</v>
      </c>
      <c r="L215" s="109">
        <v>500</v>
      </c>
    </row>
    <row r="216" spans="1:12" x14ac:dyDescent="0.2">
      <c r="A216" s="13"/>
      <c r="B216" s="13"/>
      <c r="C216" s="12"/>
      <c r="D216" s="12"/>
      <c r="E216" s="180"/>
      <c r="F216" s="180"/>
      <c r="G216" s="180"/>
      <c r="H216" s="181"/>
      <c r="I216" s="109"/>
      <c r="J216" s="248"/>
      <c r="K216" s="109"/>
      <c r="L216" s="109"/>
    </row>
    <row r="217" spans="1:12" x14ac:dyDescent="0.2">
      <c r="A217" s="13"/>
      <c r="B217" s="13">
        <v>633</v>
      </c>
      <c r="C217" s="12"/>
      <c r="D217" s="13" t="s">
        <v>31</v>
      </c>
      <c r="E217" s="180">
        <v>0</v>
      </c>
      <c r="F217" s="180">
        <v>0</v>
      </c>
      <c r="G217" s="180">
        <v>0</v>
      </c>
      <c r="H217" s="184">
        <f>H218</f>
        <v>1400</v>
      </c>
      <c r="I217" s="112">
        <f>I218</f>
        <v>1500</v>
      </c>
      <c r="J217" s="277">
        <f>J218</f>
        <v>4500</v>
      </c>
      <c r="K217" s="112">
        <f>K218</f>
        <v>7000</v>
      </c>
      <c r="L217" s="112">
        <f>L218</f>
        <v>7000</v>
      </c>
    </row>
    <row r="218" spans="1:12" x14ac:dyDescent="0.2">
      <c r="A218" s="13"/>
      <c r="B218" s="12"/>
      <c r="C218" s="12">
        <v>633006</v>
      </c>
      <c r="D218" s="12" t="s">
        <v>31</v>
      </c>
      <c r="E218" s="180">
        <v>0</v>
      </c>
      <c r="F218" s="180">
        <v>0</v>
      </c>
      <c r="G218" s="180">
        <v>0</v>
      </c>
      <c r="H218" s="181">
        <v>1400</v>
      </c>
      <c r="I218" s="109">
        <v>1500</v>
      </c>
      <c r="J218" s="248">
        <v>4500</v>
      </c>
      <c r="K218" s="109">
        <v>7000</v>
      </c>
      <c r="L218" s="109">
        <v>7000</v>
      </c>
    </row>
    <row r="219" spans="1:12" x14ac:dyDescent="0.2">
      <c r="A219" s="13"/>
      <c r="B219" s="13">
        <v>635</v>
      </c>
      <c r="C219" s="13"/>
      <c r="D219" s="13" t="s">
        <v>146</v>
      </c>
      <c r="E219" s="182">
        <v>0</v>
      </c>
      <c r="F219" s="182">
        <v>0</v>
      </c>
      <c r="G219" s="182">
        <v>0</v>
      </c>
      <c r="H219" s="184">
        <v>0</v>
      </c>
      <c r="I219" s="112">
        <f>I220</f>
        <v>1000</v>
      </c>
      <c r="J219" s="277">
        <f>J220</f>
        <v>1000</v>
      </c>
      <c r="K219" s="112">
        <f>K220</f>
        <v>1000</v>
      </c>
      <c r="L219" s="112">
        <f>L220</f>
        <v>1000</v>
      </c>
    </row>
    <row r="220" spans="1:12" x14ac:dyDescent="0.2">
      <c r="A220" s="13"/>
      <c r="B220" s="12"/>
      <c r="C220" s="12">
        <v>635006</v>
      </c>
      <c r="D220" s="12" t="s">
        <v>192</v>
      </c>
      <c r="E220" s="180">
        <v>0</v>
      </c>
      <c r="F220" s="180">
        <v>0</v>
      </c>
      <c r="G220" s="180">
        <v>0</v>
      </c>
      <c r="H220" s="181">
        <v>0</v>
      </c>
      <c r="I220" s="109">
        <v>1000</v>
      </c>
      <c r="J220" s="248">
        <v>1000</v>
      </c>
      <c r="K220" s="109">
        <v>1000</v>
      </c>
      <c r="L220" s="109">
        <v>1000</v>
      </c>
    </row>
    <row r="221" spans="1:12" x14ac:dyDescent="0.2">
      <c r="A221" s="13"/>
      <c r="B221" s="13">
        <v>637</v>
      </c>
      <c r="C221" s="12"/>
      <c r="D221" s="13" t="s">
        <v>45</v>
      </c>
      <c r="E221" s="180">
        <v>0</v>
      </c>
      <c r="F221" s="180">
        <v>0</v>
      </c>
      <c r="G221" s="180">
        <v>0</v>
      </c>
      <c r="H221" s="217">
        <f>H222+H223+H224+H225+H226</f>
        <v>25630</v>
      </c>
      <c r="I221" s="112">
        <f>I222+I223+I226</f>
        <v>20000</v>
      </c>
      <c r="J221" s="277">
        <f>SUM(J222:J226)</f>
        <v>19120</v>
      </c>
      <c r="K221" s="112">
        <f>SUM(K222:K226)</f>
        <v>21672</v>
      </c>
      <c r="L221" s="112">
        <f>SUM(L222:L226)</f>
        <v>21672</v>
      </c>
    </row>
    <row r="222" spans="1:12" x14ac:dyDescent="0.2">
      <c r="A222" s="13"/>
      <c r="B222" s="12"/>
      <c r="C222" s="12">
        <v>637002</v>
      </c>
      <c r="D222" s="12" t="s">
        <v>81</v>
      </c>
      <c r="E222" s="180">
        <v>0</v>
      </c>
      <c r="F222" s="180">
        <v>0</v>
      </c>
      <c r="G222" s="180">
        <v>0</v>
      </c>
      <c r="H222" s="181">
        <v>8960</v>
      </c>
      <c r="I222" s="109">
        <v>7000</v>
      </c>
      <c r="J222" s="248">
        <v>9000</v>
      </c>
      <c r="K222" s="109">
        <v>11052</v>
      </c>
      <c r="L222" s="109">
        <v>11052</v>
      </c>
    </row>
    <row r="223" spans="1:12" x14ac:dyDescent="0.2">
      <c r="A223" s="13"/>
      <c r="B223" s="12"/>
      <c r="C223" s="12">
        <v>637004</v>
      </c>
      <c r="D223" s="12" t="s">
        <v>45</v>
      </c>
      <c r="E223" s="180">
        <v>0</v>
      </c>
      <c r="F223" s="180">
        <v>0</v>
      </c>
      <c r="G223" s="180">
        <v>0</v>
      </c>
      <c r="H223" s="181">
        <v>4670</v>
      </c>
      <c r="I223" s="109">
        <v>6000</v>
      </c>
      <c r="J223" s="248">
        <v>1700</v>
      </c>
      <c r="K223" s="109">
        <v>2200</v>
      </c>
      <c r="L223" s="109">
        <v>2200</v>
      </c>
    </row>
    <row r="224" spans="1:12" x14ac:dyDescent="0.2">
      <c r="A224" s="13"/>
      <c r="B224" s="12"/>
      <c r="C224" s="12">
        <v>637014</v>
      </c>
      <c r="D224" s="12" t="s">
        <v>49</v>
      </c>
      <c r="E224" s="180">
        <v>0</v>
      </c>
      <c r="F224" s="180">
        <v>0</v>
      </c>
      <c r="G224" s="180">
        <v>0</v>
      </c>
      <c r="H224" s="181">
        <v>0</v>
      </c>
      <c r="I224" s="109">
        <v>200</v>
      </c>
      <c r="J224" s="248">
        <v>200</v>
      </c>
      <c r="K224" s="109">
        <v>200</v>
      </c>
      <c r="L224" s="109">
        <v>200</v>
      </c>
    </row>
    <row r="225" spans="1:12" x14ac:dyDescent="0.2">
      <c r="A225" s="13"/>
      <c r="B225" s="12"/>
      <c r="C225" s="12">
        <v>637016</v>
      </c>
      <c r="D225" s="12" t="s">
        <v>191</v>
      </c>
      <c r="E225" s="180">
        <v>0</v>
      </c>
      <c r="F225" s="180">
        <v>0</v>
      </c>
      <c r="G225" s="180">
        <v>0</v>
      </c>
      <c r="H225" s="181">
        <v>0</v>
      </c>
      <c r="I225" s="109">
        <v>100</v>
      </c>
      <c r="J225" s="248">
        <v>220</v>
      </c>
      <c r="K225" s="109">
        <v>220</v>
      </c>
      <c r="L225" s="109">
        <v>220</v>
      </c>
    </row>
    <row r="226" spans="1:12" x14ac:dyDescent="0.2">
      <c r="A226" s="13"/>
      <c r="B226" s="12"/>
      <c r="C226" s="12">
        <v>637027</v>
      </c>
      <c r="D226" s="202" t="s">
        <v>67</v>
      </c>
      <c r="E226" s="180">
        <v>0</v>
      </c>
      <c r="F226" s="180">
        <v>0</v>
      </c>
      <c r="G226" s="180">
        <v>0</v>
      </c>
      <c r="H226" s="181">
        <v>12000</v>
      </c>
      <c r="I226" s="109">
        <v>7000</v>
      </c>
      <c r="J226" s="248">
        <v>8000</v>
      </c>
      <c r="K226" s="109">
        <v>8000</v>
      </c>
      <c r="L226" s="109">
        <v>8000</v>
      </c>
    </row>
    <row r="227" spans="1:12" x14ac:dyDescent="0.2">
      <c r="A227" s="34"/>
      <c r="B227" s="203"/>
      <c r="C227" s="203"/>
      <c r="D227" s="203"/>
      <c r="E227" s="213" t="s">
        <v>1</v>
      </c>
      <c r="F227" s="213" t="s">
        <v>1</v>
      </c>
      <c r="G227" s="213" t="s">
        <v>1</v>
      </c>
      <c r="H227" s="214" t="s">
        <v>170</v>
      </c>
      <c r="I227" s="119" t="s">
        <v>200</v>
      </c>
      <c r="J227" s="262" t="s">
        <v>144</v>
      </c>
      <c r="K227" s="119" t="s">
        <v>144</v>
      </c>
      <c r="L227" s="119" t="s">
        <v>144</v>
      </c>
    </row>
    <row r="228" spans="1:12" x14ac:dyDescent="0.2">
      <c r="A228" s="34"/>
      <c r="B228" s="203"/>
      <c r="C228" s="203"/>
      <c r="D228" s="203"/>
      <c r="E228" s="218">
        <v>2021</v>
      </c>
      <c r="F228" s="218">
        <v>2022</v>
      </c>
      <c r="G228" s="218">
        <v>2023</v>
      </c>
      <c r="H228" s="219">
        <v>2024</v>
      </c>
      <c r="I228" s="222">
        <v>2024</v>
      </c>
      <c r="J228" s="263">
        <v>2025</v>
      </c>
      <c r="K228" s="222">
        <v>2026</v>
      </c>
      <c r="L228" s="222">
        <v>2027</v>
      </c>
    </row>
    <row r="229" spans="1:12" ht="12" customHeight="1" x14ac:dyDescent="0.2">
      <c r="A229" s="26"/>
      <c r="B229" s="204"/>
      <c r="C229" s="204"/>
      <c r="D229" s="209" t="s">
        <v>95</v>
      </c>
      <c r="E229" s="210">
        <v>6597</v>
      </c>
      <c r="F229" s="210">
        <f>F230+F231+F232+F233+F234+F235+F236</f>
        <v>10818.54</v>
      </c>
      <c r="G229" s="210">
        <f>SUM(G230:G236)</f>
        <v>6200</v>
      </c>
      <c r="H229" s="211">
        <f>H230+H231+H232+H233</f>
        <v>0</v>
      </c>
      <c r="I229" s="212">
        <v>6800</v>
      </c>
      <c r="J229" s="268">
        <v>0</v>
      </c>
      <c r="K229" s="212">
        <v>0</v>
      </c>
      <c r="L229" s="212">
        <v>0</v>
      </c>
    </row>
    <row r="230" spans="1:12" ht="12" customHeight="1" x14ac:dyDescent="0.2">
      <c r="A230" s="41"/>
      <c r="B230" s="22">
        <v>111</v>
      </c>
      <c r="C230" s="22">
        <v>633009</v>
      </c>
      <c r="D230" s="22" t="s">
        <v>96</v>
      </c>
      <c r="E230" s="17">
        <v>6597</v>
      </c>
      <c r="F230" s="17"/>
      <c r="G230" s="17">
        <v>3200</v>
      </c>
      <c r="H230" s="104">
        <v>0</v>
      </c>
      <c r="I230" s="109">
        <v>0</v>
      </c>
      <c r="J230" s="248">
        <v>0</v>
      </c>
      <c r="K230" s="109">
        <v>0</v>
      </c>
      <c r="L230" s="109">
        <v>0</v>
      </c>
    </row>
    <row r="231" spans="1:12" ht="12" customHeight="1" x14ac:dyDescent="0.25">
      <c r="A231" s="23">
        <v>111</v>
      </c>
      <c r="B231" s="208"/>
      <c r="C231" s="12">
        <v>633006</v>
      </c>
      <c r="D231" s="12" t="s">
        <v>31</v>
      </c>
      <c r="E231" s="17">
        <v>0</v>
      </c>
      <c r="F231" s="17">
        <v>355.54</v>
      </c>
      <c r="G231" s="17">
        <v>0</v>
      </c>
      <c r="H231" s="104">
        <v>0</v>
      </c>
      <c r="I231" s="109">
        <v>0</v>
      </c>
      <c r="J231" s="248">
        <v>0</v>
      </c>
      <c r="K231" s="109">
        <v>0</v>
      </c>
      <c r="L231" s="109">
        <v>0</v>
      </c>
    </row>
    <row r="232" spans="1:12" ht="12" customHeight="1" x14ac:dyDescent="0.25">
      <c r="A232" s="23">
        <v>111</v>
      </c>
      <c r="B232" s="208"/>
      <c r="C232" s="12">
        <v>637002</v>
      </c>
      <c r="D232" s="12" t="s">
        <v>81</v>
      </c>
      <c r="E232" s="17">
        <v>0</v>
      </c>
      <c r="F232" s="17">
        <v>2000</v>
      </c>
      <c r="G232" s="17">
        <v>0</v>
      </c>
      <c r="H232" s="104">
        <v>0</v>
      </c>
      <c r="I232" s="109">
        <v>0</v>
      </c>
      <c r="J232" s="248">
        <v>0</v>
      </c>
      <c r="K232" s="109">
        <v>0</v>
      </c>
      <c r="L232" s="109">
        <v>0</v>
      </c>
    </row>
    <row r="233" spans="1:12" ht="12" customHeight="1" x14ac:dyDescent="0.25">
      <c r="A233" s="23">
        <v>111</v>
      </c>
      <c r="B233" s="208"/>
      <c r="C233" s="12">
        <v>633001</v>
      </c>
      <c r="D233" s="12" t="s">
        <v>32</v>
      </c>
      <c r="E233" s="17">
        <v>0</v>
      </c>
      <c r="F233" s="17">
        <v>2300</v>
      </c>
      <c r="G233" s="17">
        <v>0</v>
      </c>
      <c r="H233" s="104">
        <v>0</v>
      </c>
      <c r="I233" s="109">
        <v>0</v>
      </c>
      <c r="J233" s="248">
        <v>0</v>
      </c>
      <c r="K233" s="109">
        <v>0</v>
      </c>
      <c r="L233" s="109">
        <v>0</v>
      </c>
    </row>
    <row r="234" spans="1:12" ht="12" customHeight="1" x14ac:dyDescent="0.2">
      <c r="A234" s="23" t="s">
        <v>97</v>
      </c>
      <c r="B234" s="12" t="s">
        <v>97</v>
      </c>
      <c r="C234" s="12">
        <v>637004</v>
      </c>
      <c r="D234" s="12" t="s">
        <v>45</v>
      </c>
      <c r="E234" s="17">
        <v>0</v>
      </c>
      <c r="F234" s="17">
        <v>1420</v>
      </c>
      <c r="G234" s="17">
        <v>1500</v>
      </c>
      <c r="H234" s="104">
        <v>0</v>
      </c>
      <c r="I234" s="109">
        <v>1000</v>
      </c>
      <c r="J234" s="248">
        <v>0</v>
      </c>
      <c r="K234" s="109">
        <v>0</v>
      </c>
      <c r="L234" s="109">
        <v>0</v>
      </c>
    </row>
    <row r="235" spans="1:12" ht="12" customHeight="1" x14ac:dyDescent="0.25">
      <c r="A235" s="23" t="s">
        <v>97</v>
      </c>
      <c r="B235" s="208"/>
      <c r="C235" s="12">
        <v>633006</v>
      </c>
      <c r="D235" s="12"/>
      <c r="E235" s="17">
        <v>0</v>
      </c>
      <c r="F235" s="17">
        <v>0</v>
      </c>
      <c r="G235" s="17">
        <v>0</v>
      </c>
      <c r="H235" s="104">
        <v>0</v>
      </c>
      <c r="I235" s="109">
        <v>0</v>
      </c>
      <c r="J235" s="248">
        <v>0</v>
      </c>
      <c r="K235" s="109">
        <v>0</v>
      </c>
      <c r="L235" s="109">
        <v>0</v>
      </c>
    </row>
    <row r="236" spans="1:12" ht="12" customHeight="1" x14ac:dyDescent="0.2">
      <c r="A236" s="23" t="s">
        <v>97</v>
      </c>
      <c r="B236" s="12" t="s">
        <v>97</v>
      </c>
      <c r="C236" s="12">
        <v>637002</v>
      </c>
      <c r="D236" s="12"/>
      <c r="E236" s="17">
        <v>0</v>
      </c>
      <c r="F236" s="17">
        <v>4743</v>
      </c>
      <c r="G236" s="17">
        <v>1500</v>
      </c>
      <c r="H236" s="104">
        <v>0</v>
      </c>
      <c r="I236" s="109">
        <v>0</v>
      </c>
      <c r="J236" s="248">
        <v>0</v>
      </c>
      <c r="K236" s="109">
        <v>0</v>
      </c>
      <c r="L236" s="109">
        <v>0</v>
      </c>
    </row>
    <row r="237" spans="1:12" ht="12" customHeight="1" x14ac:dyDescent="0.2">
      <c r="A237" s="39"/>
      <c r="B237" s="4"/>
      <c r="C237" s="4"/>
      <c r="D237" s="4"/>
      <c r="E237" s="42"/>
      <c r="F237" s="42"/>
      <c r="G237" s="42"/>
      <c r="H237" s="128"/>
      <c r="I237" s="110"/>
      <c r="J237" s="248"/>
      <c r="K237" s="110"/>
      <c r="L237" s="110"/>
    </row>
    <row r="238" spans="1:12" x14ac:dyDescent="0.2">
      <c r="A238" s="39"/>
      <c r="B238" s="39"/>
      <c r="C238" s="39"/>
      <c r="D238" s="39"/>
      <c r="E238" s="43"/>
      <c r="F238" s="43"/>
      <c r="G238" s="43"/>
      <c r="H238" s="129"/>
      <c r="I238" s="109"/>
      <c r="J238" s="248"/>
      <c r="K238" s="109"/>
      <c r="L238" s="109"/>
    </row>
    <row r="239" spans="1:12" x14ac:dyDescent="0.2">
      <c r="A239" s="39"/>
      <c r="B239" s="4"/>
      <c r="C239" s="4" t="s">
        <v>0</v>
      </c>
      <c r="D239" s="4"/>
      <c r="E239" s="87" t="s">
        <v>1</v>
      </c>
      <c r="F239" s="87" t="s">
        <v>1</v>
      </c>
      <c r="G239" s="87" t="s">
        <v>1</v>
      </c>
      <c r="H239" s="113" t="s">
        <v>194</v>
      </c>
      <c r="I239" s="111" t="s">
        <v>200</v>
      </c>
      <c r="J239" s="262" t="s">
        <v>144</v>
      </c>
      <c r="K239" s="111" t="s">
        <v>144</v>
      </c>
      <c r="L239" s="111" t="s">
        <v>144</v>
      </c>
    </row>
    <row r="240" spans="1:12" x14ac:dyDescent="0.2">
      <c r="A240" s="39"/>
      <c r="B240" s="44"/>
      <c r="C240" s="44" t="s">
        <v>98</v>
      </c>
      <c r="D240" s="44"/>
      <c r="E240" s="25">
        <v>2021</v>
      </c>
      <c r="F240" s="25">
        <v>2022</v>
      </c>
      <c r="G240" s="25">
        <v>2023</v>
      </c>
      <c r="H240" s="114">
        <v>2024</v>
      </c>
      <c r="I240" s="123">
        <v>2024</v>
      </c>
      <c r="J240" s="263">
        <v>2025</v>
      </c>
      <c r="K240" s="123">
        <v>2026</v>
      </c>
      <c r="L240" s="123">
        <v>2027</v>
      </c>
    </row>
    <row r="241" spans="1:12" x14ac:dyDescent="0.2">
      <c r="A241" s="39"/>
      <c r="B241" s="18"/>
      <c r="C241" s="18"/>
      <c r="D241" s="45" t="s">
        <v>99</v>
      </c>
      <c r="E241" s="31">
        <f t="shared" ref="E241:G241" si="39">SUM(E242:E247)</f>
        <v>309495</v>
      </c>
      <c r="F241" s="117">
        <f t="shared" si="39"/>
        <v>472910.7</v>
      </c>
      <c r="G241" s="117">
        <f t="shared" si="39"/>
        <v>479077.56999999995</v>
      </c>
      <c r="H241" s="117">
        <f>SUM(H242:H248)</f>
        <v>557222</v>
      </c>
      <c r="I241" s="250">
        <f>SUM(I242:I248)</f>
        <v>491726</v>
      </c>
      <c r="J241" s="269">
        <f>SUM(J242:J248)</f>
        <v>588901</v>
      </c>
      <c r="K241" s="117">
        <f>SUM(K242:K248)</f>
        <v>611508</v>
      </c>
      <c r="L241" s="117">
        <f>SUM(L242:L248)</f>
        <v>611508</v>
      </c>
    </row>
    <row r="242" spans="1:12" x14ac:dyDescent="0.2">
      <c r="A242" s="39"/>
      <c r="B242" s="13"/>
      <c r="C242" s="13"/>
      <c r="D242" s="12" t="s">
        <v>4</v>
      </c>
      <c r="E242" s="32">
        <f t="shared" ref="E242:J242" si="40">E5</f>
        <v>114017</v>
      </c>
      <c r="F242" s="32">
        <f t="shared" si="40"/>
        <v>126220.23000000003</v>
      </c>
      <c r="G242" s="32">
        <f t="shared" si="40"/>
        <v>126131.82999999999</v>
      </c>
      <c r="H242" s="130">
        <f t="shared" si="40"/>
        <v>143482</v>
      </c>
      <c r="I242" s="234">
        <f t="shared" si="40"/>
        <v>143158</v>
      </c>
      <c r="J242" s="289">
        <f t="shared" si="40"/>
        <v>147860</v>
      </c>
      <c r="K242" s="130">
        <f t="shared" ref="K242:L242" si="41">K5</f>
        <v>149360</v>
      </c>
      <c r="L242" s="130">
        <f t="shared" si="41"/>
        <v>149360</v>
      </c>
    </row>
    <row r="243" spans="1:12" x14ac:dyDescent="0.2">
      <c r="A243" s="39"/>
      <c r="B243" s="13"/>
      <c r="C243" s="13"/>
      <c r="D243" s="12" t="s">
        <v>57</v>
      </c>
      <c r="E243" s="32">
        <f t="shared" ref="E243:J243" si="42">E66</f>
        <v>54918</v>
      </c>
      <c r="F243" s="32">
        <f t="shared" si="42"/>
        <v>87783.62</v>
      </c>
      <c r="G243" s="32">
        <f t="shared" si="42"/>
        <v>78336.680000000008</v>
      </c>
      <c r="H243" s="130">
        <f>H66</f>
        <v>85340</v>
      </c>
      <c r="I243" s="234">
        <f>I66</f>
        <v>80790</v>
      </c>
      <c r="J243" s="289">
        <f t="shared" si="42"/>
        <v>86883</v>
      </c>
      <c r="K243" s="130">
        <f t="shared" ref="K243:L243" si="43">K66</f>
        <v>90140</v>
      </c>
      <c r="L243" s="130">
        <f t="shared" si="43"/>
        <v>90140</v>
      </c>
    </row>
    <row r="244" spans="1:12" x14ac:dyDescent="0.2">
      <c r="A244" s="39"/>
      <c r="B244" s="13"/>
      <c r="C244" s="13"/>
      <c r="D244" s="12" t="s">
        <v>69</v>
      </c>
      <c r="E244" s="32">
        <f t="shared" ref="E244:L244" si="44">E103</f>
        <v>50478</v>
      </c>
      <c r="F244" s="32">
        <f t="shared" si="44"/>
        <v>154373.06000000003</v>
      </c>
      <c r="G244" s="32">
        <f t="shared" si="44"/>
        <v>161426.82999999996</v>
      </c>
      <c r="H244" s="130">
        <f t="shared" si="44"/>
        <v>153520</v>
      </c>
      <c r="I244" s="234">
        <f t="shared" si="44"/>
        <v>88868</v>
      </c>
      <c r="J244" s="289">
        <f t="shared" si="44"/>
        <v>162268</v>
      </c>
      <c r="K244" s="130">
        <f t="shared" si="44"/>
        <v>168066</v>
      </c>
      <c r="L244" s="130">
        <f t="shared" si="44"/>
        <v>168066</v>
      </c>
    </row>
    <row r="245" spans="1:12" x14ac:dyDescent="0.2">
      <c r="A245" s="39"/>
      <c r="B245" s="13"/>
      <c r="C245" s="13"/>
      <c r="D245" s="12" t="s">
        <v>86</v>
      </c>
      <c r="E245" s="32">
        <f t="shared" ref="E245:L245" si="45">E142</f>
        <v>2122</v>
      </c>
      <c r="F245" s="32">
        <f t="shared" si="45"/>
        <v>2565.87</v>
      </c>
      <c r="G245" s="32">
        <f t="shared" si="45"/>
        <v>1648.8899999999999</v>
      </c>
      <c r="H245" s="130">
        <f t="shared" si="45"/>
        <v>10900</v>
      </c>
      <c r="I245" s="234">
        <f t="shared" si="45"/>
        <v>12830</v>
      </c>
      <c r="J245" s="289">
        <f t="shared" si="45"/>
        <v>12120</v>
      </c>
      <c r="K245" s="130">
        <f t="shared" si="45"/>
        <v>12120</v>
      </c>
      <c r="L245" s="130">
        <f t="shared" si="45"/>
        <v>12120</v>
      </c>
    </row>
    <row r="246" spans="1:12" x14ac:dyDescent="0.2">
      <c r="A246" s="39"/>
      <c r="B246" s="13"/>
      <c r="C246" s="13"/>
      <c r="D246" s="12" t="s">
        <v>93</v>
      </c>
      <c r="E246" s="32">
        <f t="shared" ref="E246:L246" si="46">E159</f>
        <v>81363</v>
      </c>
      <c r="F246" s="32">
        <f t="shared" si="46"/>
        <v>91149.38</v>
      </c>
      <c r="G246" s="32">
        <f t="shared" si="46"/>
        <v>105333.34</v>
      </c>
      <c r="H246" s="130">
        <f t="shared" si="46"/>
        <v>113980</v>
      </c>
      <c r="I246" s="234">
        <f t="shared" si="46"/>
        <v>117850</v>
      </c>
      <c r="J246" s="289">
        <f t="shared" si="46"/>
        <v>119650</v>
      </c>
      <c r="K246" s="130">
        <f t="shared" si="46"/>
        <v>126650</v>
      </c>
      <c r="L246" s="130">
        <f t="shared" si="46"/>
        <v>126650</v>
      </c>
    </row>
    <row r="247" spans="1:12" x14ac:dyDescent="0.2">
      <c r="A247" s="39"/>
      <c r="B247" s="39"/>
      <c r="C247" s="39"/>
      <c r="D247" s="21" t="s">
        <v>95</v>
      </c>
      <c r="E247" s="20">
        <v>6597</v>
      </c>
      <c r="F247" s="20">
        <f>F229</f>
        <v>10818.54</v>
      </c>
      <c r="G247" s="20">
        <f>G229</f>
        <v>6200</v>
      </c>
      <c r="H247" s="108">
        <f>H229</f>
        <v>0</v>
      </c>
      <c r="I247" s="235">
        <f>I229</f>
        <v>6800</v>
      </c>
      <c r="J247" s="290">
        <v>0</v>
      </c>
      <c r="K247" s="108">
        <v>0</v>
      </c>
      <c r="L247" s="108">
        <v>0</v>
      </c>
    </row>
    <row r="248" spans="1:12" x14ac:dyDescent="0.2">
      <c r="A248" s="39"/>
      <c r="B248" s="39"/>
      <c r="C248" s="39"/>
      <c r="D248" s="21" t="s">
        <v>183</v>
      </c>
      <c r="E248" s="20">
        <v>0</v>
      </c>
      <c r="F248" s="20">
        <v>0</v>
      </c>
      <c r="G248" s="20">
        <v>0</v>
      </c>
      <c r="H248" s="108">
        <f>H203</f>
        <v>50000</v>
      </c>
      <c r="I248" s="109">
        <f>I203</f>
        <v>41430</v>
      </c>
      <c r="J248" s="248">
        <f>J203</f>
        <v>60120</v>
      </c>
      <c r="K248" s="109">
        <f>K201</f>
        <v>65172</v>
      </c>
      <c r="L248" s="109">
        <f>L201</f>
        <v>65172</v>
      </c>
    </row>
    <row r="249" spans="1:12" x14ac:dyDescent="0.2">
      <c r="A249" s="39"/>
      <c r="B249" s="4"/>
      <c r="C249" s="4" t="s">
        <v>185</v>
      </c>
      <c r="D249" s="18"/>
      <c r="E249" s="87" t="s">
        <v>1</v>
      </c>
      <c r="F249" s="87" t="s">
        <v>1</v>
      </c>
      <c r="G249" s="87" t="s">
        <v>1</v>
      </c>
      <c r="H249" s="113" t="s">
        <v>194</v>
      </c>
      <c r="I249" s="111" t="s">
        <v>200</v>
      </c>
      <c r="J249" s="262" t="s">
        <v>144</v>
      </c>
      <c r="K249" s="111" t="s">
        <v>144</v>
      </c>
      <c r="L249" s="111" t="s">
        <v>144</v>
      </c>
    </row>
    <row r="250" spans="1:12" x14ac:dyDescent="0.2">
      <c r="A250" s="39"/>
      <c r="B250" s="18"/>
      <c r="C250" s="18"/>
      <c r="D250" s="18"/>
      <c r="E250" s="25">
        <v>2021</v>
      </c>
      <c r="F250" s="25">
        <v>2022</v>
      </c>
      <c r="G250" s="25">
        <v>2023</v>
      </c>
      <c r="H250" s="114">
        <v>2024</v>
      </c>
      <c r="I250" s="123">
        <v>2024</v>
      </c>
      <c r="J250" s="263">
        <v>2025</v>
      </c>
      <c r="K250" s="123">
        <v>2026</v>
      </c>
      <c r="L250" s="123">
        <v>2027</v>
      </c>
    </row>
    <row r="251" spans="1:12" x14ac:dyDescent="0.2">
      <c r="A251" s="39"/>
      <c r="B251" s="46"/>
      <c r="C251" s="46" t="s">
        <v>100</v>
      </c>
      <c r="D251" s="6"/>
      <c r="E251" s="48"/>
      <c r="F251" s="48"/>
      <c r="G251" s="49"/>
      <c r="H251" s="131"/>
      <c r="I251" s="110"/>
      <c r="J251" s="271"/>
      <c r="K251" s="110"/>
      <c r="L251" s="110"/>
    </row>
    <row r="252" spans="1:12" x14ac:dyDescent="0.2">
      <c r="A252" s="39"/>
      <c r="B252" s="18" t="s">
        <v>101</v>
      </c>
      <c r="C252" s="18" t="s">
        <v>102</v>
      </c>
      <c r="D252" s="6"/>
      <c r="E252" s="48"/>
      <c r="F252" s="48"/>
      <c r="G252" s="49"/>
      <c r="H252" s="131"/>
      <c r="I252" s="110"/>
      <c r="J252" s="271"/>
      <c r="K252" s="110"/>
      <c r="L252" s="110"/>
    </row>
    <row r="253" spans="1:12" x14ac:dyDescent="0.2">
      <c r="A253" s="39"/>
      <c r="B253" s="26">
        <v>212003</v>
      </c>
      <c r="C253" s="26">
        <v>46</v>
      </c>
      <c r="D253" s="26" t="s">
        <v>103</v>
      </c>
      <c r="E253" s="36">
        <f t="shared" ref="E253:J253" si="47">SUM(E254:E263)</f>
        <v>9573</v>
      </c>
      <c r="F253" s="36">
        <f t="shared" si="47"/>
        <v>15060.18</v>
      </c>
      <c r="G253" s="36">
        <f t="shared" si="47"/>
        <v>11975.9</v>
      </c>
      <c r="H253" s="127">
        <f t="shared" si="47"/>
        <v>10759</v>
      </c>
      <c r="I253" s="186">
        <f>SUM(I254:I263)</f>
        <v>12759</v>
      </c>
      <c r="J253" s="291">
        <f t="shared" si="47"/>
        <v>11259</v>
      </c>
      <c r="K253" s="127">
        <f t="shared" ref="K253:L253" si="48">SUM(K254:K263)</f>
        <v>11259</v>
      </c>
      <c r="L253" s="127">
        <f t="shared" si="48"/>
        <v>11259</v>
      </c>
    </row>
    <row r="254" spans="1:12" x14ac:dyDescent="0.2">
      <c r="A254" s="39"/>
      <c r="B254" s="22">
        <v>212003</v>
      </c>
      <c r="C254" s="22">
        <v>46</v>
      </c>
      <c r="D254" s="22" t="s">
        <v>104</v>
      </c>
      <c r="E254" s="35">
        <v>6720</v>
      </c>
      <c r="F254" s="35">
        <v>6720</v>
      </c>
      <c r="G254" s="35">
        <v>6720</v>
      </c>
      <c r="H254" s="132">
        <v>6720</v>
      </c>
      <c r="I254" s="230">
        <v>6720</v>
      </c>
      <c r="J254" s="292">
        <v>6720</v>
      </c>
      <c r="K254" s="132">
        <v>6720</v>
      </c>
      <c r="L254" s="132">
        <v>6720</v>
      </c>
    </row>
    <row r="255" spans="1:12" x14ac:dyDescent="0.2">
      <c r="A255" s="39"/>
      <c r="B255" s="22">
        <v>212003</v>
      </c>
      <c r="C255" s="22">
        <v>46</v>
      </c>
      <c r="D255" s="22" t="s">
        <v>105</v>
      </c>
      <c r="E255" s="35">
        <v>1932</v>
      </c>
      <c r="F255" s="35">
        <v>2400</v>
      </c>
      <c r="G255" s="35">
        <v>930</v>
      </c>
      <c r="H255" s="132">
        <v>0</v>
      </c>
      <c r="I255" s="230">
        <v>0</v>
      </c>
      <c r="J255" s="292">
        <v>0</v>
      </c>
      <c r="K255" s="132">
        <v>0</v>
      </c>
      <c r="L255" s="132">
        <v>0</v>
      </c>
    </row>
    <row r="256" spans="1:12" x14ac:dyDescent="0.2">
      <c r="A256" s="39"/>
      <c r="B256" s="22">
        <v>212003</v>
      </c>
      <c r="C256" s="22">
        <v>46</v>
      </c>
      <c r="D256" s="22" t="s">
        <v>106</v>
      </c>
      <c r="E256" s="35">
        <v>2</v>
      </c>
      <c r="F256" s="35">
        <v>13</v>
      </c>
      <c r="G256" s="35">
        <v>12</v>
      </c>
      <c r="H256" s="132">
        <v>12</v>
      </c>
      <c r="I256" s="230">
        <v>12</v>
      </c>
      <c r="J256" s="292">
        <v>12</v>
      </c>
      <c r="K256" s="132">
        <v>12</v>
      </c>
      <c r="L256" s="132">
        <v>12</v>
      </c>
    </row>
    <row r="257" spans="1:12" x14ac:dyDescent="0.2">
      <c r="A257" s="39"/>
      <c r="B257" s="22">
        <v>212003</v>
      </c>
      <c r="C257" s="22">
        <v>46</v>
      </c>
      <c r="D257" s="22" t="s">
        <v>154</v>
      </c>
      <c r="E257" s="35">
        <v>0</v>
      </c>
      <c r="F257" s="35">
        <v>0</v>
      </c>
      <c r="G257" s="35">
        <v>0</v>
      </c>
      <c r="H257" s="132">
        <v>0</v>
      </c>
      <c r="I257" s="230">
        <v>0</v>
      </c>
      <c r="J257" s="292">
        <v>0</v>
      </c>
      <c r="K257" s="132">
        <v>0</v>
      </c>
      <c r="L257" s="132">
        <v>0</v>
      </c>
    </row>
    <row r="258" spans="1:12" x14ac:dyDescent="0.2">
      <c r="A258" s="39"/>
      <c r="B258" s="22">
        <v>212003</v>
      </c>
      <c r="C258" s="22">
        <v>46</v>
      </c>
      <c r="D258" s="22" t="s">
        <v>107</v>
      </c>
      <c r="E258" s="35">
        <v>15</v>
      </c>
      <c r="F258" s="35">
        <v>12</v>
      </c>
      <c r="G258" s="35">
        <v>11</v>
      </c>
      <c r="H258" s="132">
        <v>12</v>
      </c>
      <c r="I258" s="230">
        <v>12</v>
      </c>
      <c r="J258" s="292">
        <v>12</v>
      </c>
      <c r="K258" s="132">
        <v>12</v>
      </c>
      <c r="L258" s="132">
        <v>12</v>
      </c>
    </row>
    <row r="259" spans="1:12" x14ac:dyDescent="0.2">
      <c r="A259" s="39"/>
      <c r="B259" s="22">
        <v>212003</v>
      </c>
      <c r="C259" s="22">
        <v>46</v>
      </c>
      <c r="D259" s="22" t="s">
        <v>108</v>
      </c>
      <c r="E259" s="35">
        <v>890</v>
      </c>
      <c r="F259" s="35">
        <v>5606</v>
      </c>
      <c r="G259" s="35">
        <v>4285.8999999999996</v>
      </c>
      <c r="H259" s="132">
        <v>4000</v>
      </c>
      <c r="I259" s="230">
        <v>6000</v>
      </c>
      <c r="J259" s="292">
        <v>4500</v>
      </c>
      <c r="K259" s="132">
        <v>4500</v>
      </c>
      <c r="L259" s="132">
        <v>4500</v>
      </c>
    </row>
    <row r="260" spans="1:12" x14ac:dyDescent="0.2">
      <c r="A260" s="39"/>
      <c r="B260" s="22">
        <v>212003</v>
      </c>
      <c r="C260" s="22">
        <v>46</v>
      </c>
      <c r="D260" s="22" t="s">
        <v>109</v>
      </c>
      <c r="E260" s="35">
        <v>1</v>
      </c>
      <c r="F260" s="35">
        <v>0</v>
      </c>
      <c r="G260" s="35">
        <v>3</v>
      </c>
      <c r="H260" s="132">
        <v>1</v>
      </c>
      <c r="I260" s="230">
        <v>1</v>
      </c>
      <c r="J260" s="292">
        <v>1</v>
      </c>
      <c r="K260" s="132">
        <v>1</v>
      </c>
      <c r="L260" s="132">
        <v>1</v>
      </c>
    </row>
    <row r="261" spans="1:12" x14ac:dyDescent="0.2">
      <c r="A261" s="39"/>
      <c r="B261" s="22">
        <v>212003</v>
      </c>
      <c r="C261" s="22">
        <v>46</v>
      </c>
      <c r="D261" s="22" t="s">
        <v>110</v>
      </c>
      <c r="E261" s="35">
        <v>1</v>
      </c>
      <c r="F261" s="35">
        <v>297.18</v>
      </c>
      <c r="G261" s="35">
        <v>1</v>
      </c>
      <c r="H261" s="132">
        <v>1</v>
      </c>
      <c r="I261" s="230">
        <v>1</v>
      </c>
      <c r="J261" s="292">
        <v>1</v>
      </c>
      <c r="K261" s="132">
        <v>1</v>
      </c>
      <c r="L261" s="132">
        <v>1</v>
      </c>
    </row>
    <row r="262" spans="1:12" x14ac:dyDescent="0.2">
      <c r="A262" s="39"/>
      <c r="B262" s="22">
        <v>212003</v>
      </c>
      <c r="C262" s="22">
        <v>46</v>
      </c>
      <c r="D262" s="22" t="s">
        <v>171</v>
      </c>
      <c r="E262" s="35">
        <v>0</v>
      </c>
      <c r="F262" s="35">
        <v>0</v>
      </c>
      <c r="G262" s="35">
        <v>1</v>
      </c>
      <c r="H262" s="132">
        <v>1</v>
      </c>
      <c r="I262" s="230">
        <v>1</v>
      </c>
      <c r="J262" s="292">
        <v>1</v>
      </c>
      <c r="K262" s="132">
        <v>1</v>
      </c>
      <c r="L262" s="132">
        <v>1</v>
      </c>
    </row>
    <row r="263" spans="1:12" x14ac:dyDescent="0.2">
      <c r="A263" s="39"/>
      <c r="B263" s="22">
        <v>212003</v>
      </c>
      <c r="C263" s="22">
        <v>46</v>
      </c>
      <c r="D263" s="22" t="s">
        <v>111</v>
      </c>
      <c r="E263" s="35">
        <v>12</v>
      </c>
      <c r="F263" s="35">
        <v>12</v>
      </c>
      <c r="G263" s="35">
        <v>12</v>
      </c>
      <c r="H263" s="132">
        <v>12</v>
      </c>
      <c r="I263" s="230">
        <v>12</v>
      </c>
      <c r="J263" s="292">
        <v>12</v>
      </c>
      <c r="K263" s="132">
        <v>12</v>
      </c>
      <c r="L263" s="132">
        <v>12</v>
      </c>
    </row>
    <row r="264" spans="1:12" x14ac:dyDescent="0.2">
      <c r="A264" s="39"/>
      <c r="B264" s="26">
        <v>223001</v>
      </c>
      <c r="C264" s="26">
        <v>46</v>
      </c>
      <c r="D264" s="26" t="s">
        <v>112</v>
      </c>
      <c r="E264" s="36">
        <f t="shared" ref="E264:H264" si="49">SUM(E265:E272)</f>
        <v>8446</v>
      </c>
      <c r="F264" s="36">
        <f t="shared" si="49"/>
        <v>6777.68</v>
      </c>
      <c r="G264" s="36">
        <f>SUM(G265:G273)</f>
        <v>8968.36</v>
      </c>
      <c r="H264" s="127">
        <f t="shared" si="49"/>
        <v>12188</v>
      </c>
      <c r="I264" s="186">
        <f>SUM(I265:I272)</f>
        <v>13471</v>
      </c>
      <c r="J264" s="293">
        <f>SUM(J265:J272)</f>
        <v>13781</v>
      </c>
      <c r="K264" s="167">
        <f t="shared" ref="K264:L264" si="50">SUM(K265:K272)</f>
        <v>13781</v>
      </c>
      <c r="L264" s="167">
        <f t="shared" si="50"/>
        <v>13781</v>
      </c>
    </row>
    <row r="265" spans="1:12" x14ac:dyDescent="0.2">
      <c r="A265" s="39"/>
      <c r="B265" s="22">
        <v>223001</v>
      </c>
      <c r="C265" s="22">
        <v>46</v>
      </c>
      <c r="D265" s="22" t="s">
        <v>113</v>
      </c>
      <c r="E265" s="35">
        <v>2628</v>
      </c>
      <c r="F265" s="35">
        <v>1920</v>
      </c>
      <c r="G265" s="35">
        <v>1920</v>
      </c>
      <c r="H265" s="132">
        <v>1920</v>
      </c>
      <c r="I265" s="230">
        <v>1610</v>
      </c>
      <c r="J265" s="292">
        <v>1920</v>
      </c>
      <c r="K265" s="132">
        <v>1920</v>
      </c>
      <c r="L265" s="132">
        <v>1920</v>
      </c>
    </row>
    <row r="266" spans="1:12" x14ac:dyDescent="0.2">
      <c r="A266" s="39"/>
      <c r="B266" s="22">
        <v>223001</v>
      </c>
      <c r="C266" s="22">
        <v>46</v>
      </c>
      <c r="D266" s="22" t="s">
        <v>114</v>
      </c>
      <c r="E266" s="35">
        <v>768</v>
      </c>
      <c r="F266" s="35">
        <v>637</v>
      </c>
      <c r="G266" s="35">
        <v>780</v>
      </c>
      <c r="H266" s="132">
        <v>1800</v>
      </c>
      <c r="I266" s="230">
        <v>1800</v>
      </c>
      <c r="J266" s="292">
        <v>1800</v>
      </c>
      <c r="K266" s="132">
        <v>1800</v>
      </c>
      <c r="L266" s="132">
        <v>1800</v>
      </c>
    </row>
    <row r="267" spans="1:12" x14ac:dyDescent="0.2">
      <c r="A267" s="39"/>
      <c r="B267" s="22">
        <v>223001</v>
      </c>
      <c r="C267" s="22">
        <v>46</v>
      </c>
      <c r="D267" s="22" t="s">
        <v>115</v>
      </c>
      <c r="E267" s="35">
        <v>2699</v>
      </c>
      <c r="F267" s="35">
        <v>1116.21</v>
      </c>
      <c r="G267" s="35">
        <v>904.7</v>
      </c>
      <c r="H267" s="132">
        <v>1524</v>
      </c>
      <c r="I267" s="230">
        <v>1670</v>
      </c>
      <c r="J267" s="292">
        <v>1670</v>
      </c>
      <c r="K267" s="132">
        <v>1670</v>
      </c>
      <c r="L267" s="132">
        <v>1670</v>
      </c>
    </row>
    <row r="268" spans="1:12" x14ac:dyDescent="0.2">
      <c r="A268" s="39"/>
      <c r="B268" s="22">
        <v>223001</v>
      </c>
      <c r="C268" s="22">
        <v>46</v>
      </c>
      <c r="D268" s="22" t="s">
        <v>158</v>
      </c>
      <c r="E268" s="35">
        <v>174</v>
      </c>
      <c r="F268" s="35">
        <v>0</v>
      </c>
      <c r="G268" s="35">
        <v>0</v>
      </c>
      <c r="H268" s="132">
        <v>0</v>
      </c>
      <c r="I268" s="230">
        <v>0</v>
      </c>
      <c r="J268" s="292">
        <v>0</v>
      </c>
      <c r="K268" s="132">
        <v>0</v>
      </c>
      <c r="L268" s="132">
        <v>0</v>
      </c>
    </row>
    <row r="269" spans="1:12" x14ac:dyDescent="0.2">
      <c r="A269" s="39"/>
      <c r="B269" s="22">
        <v>223001</v>
      </c>
      <c r="C269" s="22">
        <v>46</v>
      </c>
      <c r="D269" s="22" t="s">
        <v>116</v>
      </c>
      <c r="E269" s="35">
        <v>315</v>
      </c>
      <c r="F269" s="35">
        <v>252</v>
      </c>
      <c r="G269" s="35">
        <v>231</v>
      </c>
      <c r="H269" s="132">
        <v>700</v>
      </c>
      <c r="I269" s="230">
        <v>800</v>
      </c>
      <c r="J269" s="292">
        <v>800</v>
      </c>
      <c r="K269" s="132">
        <v>800</v>
      </c>
      <c r="L269" s="132">
        <v>800</v>
      </c>
    </row>
    <row r="270" spans="1:12" x14ac:dyDescent="0.2">
      <c r="A270" s="39"/>
      <c r="B270" s="22">
        <v>223001</v>
      </c>
      <c r="C270" s="22">
        <v>46</v>
      </c>
      <c r="D270" s="22" t="s">
        <v>117</v>
      </c>
      <c r="E270" s="35">
        <v>292</v>
      </c>
      <c r="F270" s="35">
        <v>291.47000000000003</v>
      </c>
      <c r="G270" s="35">
        <v>145.97999999999999</v>
      </c>
      <c r="H270" s="132">
        <v>500</v>
      </c>
      <c r="I270" s="230">
        <v>960</v>
      </c>
      <c r="J270" s="292">
        <v>960</v>
      </c>
      <c r="K270" s="132">
        <v>960</v>
      </c>
      <c r="L270" s="132">
        <v>960</v>
      </c>
    </row>
    <row r="271" spans="1:12" x14ac:dyDescent="0.2">
      <c r="A271" s="39"/>
      <c r="B271" s="22">
        <v>223001</v>
      </c>
      <c r="C271" s="22">
        <v>46</v>
      </c>
      <c r="D271" s="22" t="s">
        <v>172</v>
      </c>
      <c r="E271" s="35">
        <v>0</v>
      </c>
      <c r="F271" s="35">
        <v>748</v>
      </c>
      <c r="G271" s="35">
        <v>2463.42</v>
      </c>
      <c r="H271" s="132">
        <v>2244</v>
      </c>
      <c r="I271" s="230">
        <v>3031</v>
      </c>
      <c r="J271" s="292">
        <v>3031</v>
      </c>
      <c r="K271" s="132">
        <v>3031</v>
      </c>
      <c r="L271" s="132">
        <v>3031</v>
      </c>
    </row>
    <row r="272" spans="1:12" x14ac:dyDescent="0.2">
      <c r="A272" s="39"/>
      <c r="B272" s="22">
        <v>223001</v>
      </c>
      <c r="C272" s="22">
        <v>46</v>
      </c>
      <c r="D272" s="22" t="s">
        <v>118</v>
      </c>
      <c r="E272" s="35">
        <v>1570</v>
      </c>
      <c r="F272" s="35">
        <v>1813</v>
      </c>
      <c r="G272" s="35">
        <v>1727</v>
      </c>
      <c r="H272" s="132">
        <v>3500</v>
      </c>
      <c r="I272" s="230">
        <v>3600</v>
      </c>
      <c r="J272" s="292">
        <v>3600</v>
      </c>
      <c r="K272" s="132">
        <v>3600</v>
      </c>
      <c r="L272" s="132">
        <v>3600</v>
      </c>
    </row>
    <row r="273" spans="1:12" x14ac:dyDescent="0.2">
      <c r="A273" s="39"/>
      <c r="B273" s="22">
        <v>223001</v>
      </c>
      <c r="C273" s="22">
        <v>46</v>
      </c>
      <c r="D273" s="22" t="s">
        <v>198</v>
      </c>
      <c r="E273" s="35">
        <v>0</v>
      </c>
      <c r="F273" s="35">
        <v>0</v>
      </c>
      <c r="G273" s="35">
        <v>796.26</v>
      </c>
      <c r="H273" s="132"/>
      <c r="I273" s="230"/>
      <c r="J273" s="292"/>
      <c r="K273" s="132"/>
      <c r="L273" s="132"/>
    </row>
    <row r="274" spans="1:12" x14ac:dyDescent="0.2">
      <c r="A274" s="39"/>
      <c r="B274" s="50"/>
      <c r="C274" s="50">
        <v>46</v>
      </c>
      <c r="D274" s="50" t="s">
        <v>119</v>
      </c>
      <c r="E274" s="51">
        <f t="shared" ref="E274:H274" si="51">E253+E264</f>
        <v>18019</v>
      </c>
      <c r="F274" s="51">
        <f t="shared" si="51"/>
        <v>21837.86</v>
      </c>
      <c r="G274" s="51">
        <f t="shared" si="51"/>
        <v>20944.260000000002</v>
      </c>
      <c r="H274" s="133">
        <f t="shared" si="51"/>
        <v>22947</v>
      </c>
      <c r="I274" s="253">
        <f>I253+I264</f>
        <v>26230</v>
      </c>
      <c r="J274" s="270">
        <f>J253+J264</f>
        <v>25040</v>
      </c>
      <c r="K274" s="133">
        <f t="shared" ref="K274:L274" si="52">K253+K264</f>
        <v>25040</v>
      </c>
      <c r="L274" s="133">
        <f t="shared" si="52"/>
        <v>25040</v>
      </c>
    </row>
    <row r="275" spans="1:12" ht="15.75" x14ac:dyDescent="0.25">
      <c r="A275" s="39"/>
      <c r="B275" s="124"/>
      <c r="C275" s="124"/>
      <c r="D275" s="124"/>
      <c r="E275" s="125"/>
      <c r="F275" s="125"/>
      <c r="G275" s="126"/>
      <c r="H275" s="134"/>
      <c r="I275" s="187"/>
      <c r="J275" s="248"/>
      <c r="K275" s="109"/>
      <c r="L275" s="109"/>
    </row>
    <row r="276" spans="1:12" x14ac:dyDescent="0.2">
      <c r="A276" s="39"/>
      <c r="B276" s="4"/>
      <c r="C276" s="4" t="s">
        <v>185</v>
      </c>
      <c r="D276" s="18"/>
      <c r="E276" s="87" t="s">
        <v>1</v>
      </c>
      <c r="F276" s="87" t="s">
        <v>1</v>
      </c>
      <c r="G276" s="87" t="s">
        <v>1</v>
      </c>
      <c r="H276" s="113" t="s">
        <v>170</v>
      </c>
      <c r="I276" s="111" t="s">
        <v>201</v>
      </c>
      <c r="J276" s="262" t="s">
        <v>144</v>
      </c>
      <c r="K276" s="111" t="s">
        <v>144</v>
      </c>
      <c r="L276" s="111" t="s">
        <v>144</v>
      </c>
    </row>
    <row r="277" spans="1:12" x14ac:dyDescent="0.2">
      <c r="A277" s="39"/>
      <c r="B277" s="46"/>
      <c r="C277" s="46" t="s">
        <v>69</v>
      </c>
      <c r="D277" s="18"/>
      <c r="E277" s="25">
        <v>2021</v>
      </c>
      <c r="F277" s="25">
        <v>2022</v>
      </c>
      <c r="G277" s="25">
        <v>2023</v>
      </c>
      <c r="H277" s="114">
        <v>2024</v>
      </c>
      <c r="I277" s="123">
        <v>2024</v>
      </c>
      <c r="J277" s="263">
        <v>2025</v>
      </c>
      <c r="K277" s="123">
        <v>2026</v>
      </c>
      <c r="L277" s="123">
        <v>2027</v>
      </c>
    </row>
    <row r="278" spans="1:12" x14ac:dyDescent="0.2">
      <c r="A278" s="39"/>
      <c r="B278" s="53">
        <v>212003</v>
      </c>
      <c r="C278" s="53">
        <v>46</v>
      </c>
      <c r="D278" s="12" t="s">
        <v>120</v>
      </c>
      <c r="E278" s="16">
        <v>6385</v>
      </c>
      <c r="F278" s="16">
        <v>0</v>
      </c>
      <c r="G278" s="16">
        <v>39100</v>
      </c>
      <c r="H278" s="103">
        <v>20000</v>
      </c>
      <c r="I278" s="181">
        <v>0</v>
      </c>
      <c r="J278" s="285">
        <v>20000</v>
      </c>
      <c r="K278" s="103">
        <v>20000</v>
      </c>
      <c r="L278" s="103">
        <v>20000</v>
      </c>
    </row>
    <row r="279" spans="1:12" x14ac:dyDescent="0.2">
      <c r="A279" s="39"/>
      <c r="B279" s="53">
        <v>212003</v>
      </c>
      <c r="C279" s="53">
        <v>46</v>
      </c>
      <c r="D279" s="12" t="s">
        <v>121</v>
      </c>
      <c r="E279" s="16">
        <v>1190</v>
      </c>
      <c r="F279" s="16">
        <v>6645</v>
      </c>
      <c r="G279" s="16">
        <v>2453</v>
      </c>
      <c r="H279" s="103">
        <v>3970</v>
      </c>
      <c r="I279" s="181">
        <v>8000</v>
      </c>
      <c r="J279" s="285">
        <v>4250</v>
      </c>
      <c r="K279" s="103">
        <v>4250</v>
      </c>
      <c r="L279" s="103">
        <v>4250</v>
      </c>
    </row>
    <row r="280" spans="1:12" x14ac:dyDescent="0.2">
      <c r="A280" s="39"/>
      <c r="B280" s="54">
        <v>212</v>
      </c>
      <c r="C280" s="54">
        <v>46</v>
      </c>
      <c r="D280" s="13" t="s">
        <v>122</v>
      </c>
      <c r="E280" s="15">
        <f t="shared" ref="E280:H280" si="53">E278+E279</f>
        <v>7575</v>
      </c>
      <c r="F280" s="15">
        <f t="shared" si="53"/>
        <v>6645</v>
      </c>
      <c r="G280" s="15">
        <f t="shared" si="53"/>
        <v>41553</v>
      </c>
      <c r="H280" s="102">
        <f t="shared" si="53"/>
        <v>23970</v>
      </c>
      <c r="I280" s="184">
        <f>I278+I279</f>
        <v>8000</v>
      </c>
      <c r="J280" s="294">
        <f>J278+J279</f>
        <v>24250</v>
      </c>
      <c r="K280" s="102">
        <f t="shared" ref="K280:L280" si="54">K278+K279</f>
        <v>24250</v>
      </c>
      <c r="L280" s="102">
        <f t="shared" si="54"/>
        <v>24250</v>
      </c>
    </row>
    <row r="281" spans="1:12" x14ac:dyDescent="0.2">
      <c r="A281" s="39"/>
      <c r="B281" s="53">
        <v>223001</v>
      </c>
      <c r="C281" s="53">
        <v>46</v>
      </c>
      <c r="D281" s="12" t="s">
        <v>123</v>
      </c>
      <c r="E281" s="16">
        <v>737</v>
      </c>
      <c r="F281" s="16">
        <v>7401</v>
      </c>
      <c r="G281" s="16">
        <v>28390.6</v>
      </c>
      <c r="H281" s="103">
        <v>17700</v>
      </c>
      <c r="I281" s="181">
        <v>7000</v>
      </c>
      <c r="J281" s="285">
        <v>16430</v>
      </c>
      <c r="K281" s="103">
        <v>16430</v>
      </c>
      <c r="L281" s="103">
        <v>16430</v>
      </c>
    </row>
    <row r="282" spans="1:12" x14ac:dyDescent="0.2">
      <c r="A282" s="39"/>
      <c r="B282" s="54">
        <v>223</v>
      </c>
      <c r="C282" s="54">
        <v>46</v>
      </c>
      <c r="D282" s="13" t="s">
        <v>124</v>
      </c>
      <c r="E282" s="15">
        <f t="shared" ref="E282:J282" si="55">E281</f>
        <v>737</v>
      </c>
      <c r="F282" s="15">
        <f t="shared" si="55"/>
        <v>7401</v>
      </c>
      <c r="G282" s="15">
        <f t="shared" si="55"/>
        <v>28390.6</v>
      </c>
      <c r="H282" s="102">
        <f t="shared" si="55"/>
        <v>17700</v>
      </c>
      <c r="I282" s="184">
        <f t="shared" si="55"/>
        <v>7000</v>
      </c>
      <c r="J282" s="294">
        <f t="shared" si="55"/>
        <v>16430</v>
      </c>
      <c r="K282" s="102">
        <f t="shared" ref="K282:L282" si="56">K281</f>
        <v>16430</v>
      </c>
      <c r="L282" s="102">
        <f t="shared" si="56"/>
        <v>16430</v>
      </c>
    </row>
    <row r="283" spans="1:12" x14ac:dyDescent="0.2">
      <c r="A283" s="39"/>
      <c r="B283" s="50"/>
      <c r="C283" s="50">
        <v>46</v>
      </c>
      <c r="D283" s="33" t="s">
        <v>125</v>
      </c>
      <c r="E283" s="51">
        <f t="shared" ref="E283:J283" si="57">E280+E282</f>
        <v>8312</v>
      </c>
      <c r="F283" s="51">
        <f t="shared" si="57"/>
        <v>14046</v>
      </c>
      <c r="G283" s="51">
        <f t="shared" si="57"/>
        <v>69943.600000000006</v>
      </c>
      <c r="H283" s="133">
        <f t="shared" si="57"/>
        <v>41670</v>
      </c>
      <c r="I283" s="254">
        <f>I280+I282</f>
        <v>15000</v>
      </c>
      <c r="J283" s="270">
        <f t="shared" si="57"/>
        <v>40680</v>
      </c>
      <c r="K283" s="133">
        <f t="shared" ref="K283:L283" si="58">K280+K282</f>
        <v>40680</v>
      </c>
      <c r="L283" s="133">
        <f t="shared" si="58"/>
        <v>40680</v>
      </c>
    </row>
    <row r="284" spans="1:12" x14ac:dyDescent="0.2">
      <c r="A284" s="39"/>
      <c r="B284" s="39"/>
      <c r="C284" s="39"/>
      <c r="D284" s="39"/>
      <c r="E284" s="20"/>
      <c r="F284" s="20"/>
      <c r="G284" s="43"/>
      <c r="H284" s="129"/>
      <c r="I284" s="109"/>
      <c r="J284" s="248"/>
      <c r="K284" s="109"/>
      <c r="L284" s="109"/>
    </row>
    <row r="285" spans="1:12" x14ac:dyDescent="0.2">
      <c r="A285" s="39"/>
      <c r="B285" s="4"/>
      <c r="C285" s="4" t="s">
        <v>185</v>
      </c>
      <c r="D285" s="18"/>
      <c r="E285" s="87" t="s">
        <v>1</v>
      </c>
      <c r="F285" s="87" t="s">
        <v>1</v>
      </c>
      <c r="G285" s="87" t="s">
        <v>1</v>
      </c>
      <c r="H285" s="113" t="s">
        <v>170</v>
      </c>
      <c r="I285" s="111" t="s">
        <v>200</v>
      </c>
      <c r="J285" s="262" t="s">
        <v>144</v>
      </c>
      <c r="K285" s="111" t="s">
        <v>144</v>
      </c>
      <c r="L285" s="111" t="s">
        <v>144</v>
      </c>
    </row>
    <row r="286" spans="1:12" x14ac:dyDescent="0.2">
      <c r="A286" s="39"/>
      <c r="B286" s="46"/>
      <c r="C286" s="46" t="s">
        <v>93</v>
      </c>
      <c r="D286" s="18"/>
      <c r="E286" s="25">
        <v>2021</v>
      </c>
      <c r="F286" s="25">
        <v>2022</v>
      </c>
      <c r="G286" s="25">
        <v>2023</v>
      </c>
      <c r="H286" s="114">
        <v>2024</v>
      </c>
      <c r="I286" s="123">
        <v>2024</v>
      </c>
      <c r="J286" s="263">
        <v>2025</v>
      </c>
      <c r="K286" s="123">
        <v>2026</v>
      </c>
      <c r="L286" s="123">
        <v>2027</v>
      </c>
    </row>
    <row r="287" spans="1:12" x14ac:dyDescent="0.2">
      <c r="A287" s="39"/>
      <c r="B287" s="91">
        <v>212</v>
      </c>
      <c r="C287" s="91">
        <v>46</v>
      </c>
      <c r="D287" s="90" t="s">
        <v>157</v>
      </c>
      <c r="E287" s="93">
        <f>E288</f>
        <v>171</v>
      </c>
      <c r="F287" s="93">
        <f t="shared" ref="F287:L287" si="59">F288+F289</f>
        <v>489.05</v>
      </c>
      <c r="G287" s="93">
        <f t="shared" si="59"/>
        <v>621.64</v>
      </c>
      <c r="H287" s="135">
        <f t="shared" si="59"/>
        <v>380</v>
      </c>
      <c r="I287" s="184">
        <f t="shared" si="59"/>
        <v>850</v>
      </c>
      <c r="J287" s="295">
        <f t="shared" si="59"/>
        <v>750</v>
      </c>
      <c r="K287" s="135">
        <f t="shared" si="59"/>
        <v>750</v>
      </c>
      <c r="L287" s="135">
        <f t="shared" si="59"/>
        <v>750</v>
      </c>
    </row>
    <row r="288" spans="1:12" x14ac:dyDescent="0.2">
      <c r="A288" s="39"/>
      <c r="B288" s="55"/>
      <c r="C288" s="92">
        <v>46</v>
      </c>
      <c r="D288" s="22" t="s">
        <v>156</v>
      </c>
      <c r="E288" s="16">
        <v>171</v>
      </c>
      <c r="F288" s="16">
        <v>427.05</v>
      </c>
      <c r="G288" s="16">
        <v>341.64</v>
      </c>
      <c r="H288" s="103">
        <v>350</v>
      </c>
      <c r="I288" s="181">
        <v>350</v>
      </c>
      <c r="J288" s="285">
        <v>350</v>
      </c>
      <c r="K288" s="103">
        <v>350</v>
      </c>
      <c r="L288" s="103">
        <v>350</v>
      </c>
    </row>
    <row r="289" spans="1:12" x14ac:dyDescent="0.2">
      <c r="A289" s="39"/>
      <c r="B289" s="55"/>
      <c r="C289" s="92">
        <v>746</v>
      </c>
      <c r="D289" s="22" t="s">
        <v>122</v>
      </c>
      <c r="E289" s="16"/>
      <c r="F289" s="16">
        <v>62</v>
      </c>
      <c r="G289" s="16">
        <v>280</v>
      </c>
      <c r="H289" s="103">
        <v>30</v>
      </c>
      <c r="I289" s="181">
        <v>500</v>
      </c>
      <c r="J289" s="285">
        <v>400</v>
      </c>
      <c r="K289" s="103">
        <v>400</v>
      </c>
      <c r="L289" s="103">
        <v>400</v>
      </c>
    </row>
    <row r="290" spans="1:12" x14ac:dyDescent="0.2">
      <c r="A290" s="39"/>
      <c r="B290" s="56">
        <v>223</v>
      </c>
      <c r="C290" s="56">
        <v>46</v>
      </c>
      <c r="D290" s="26" t="s">
        <v>112</v>
      </c>
      <c r="E290" s="15">
        <f t="shared" ref="E290:J290" si="60">E291+E292</f>
        <v>3746</v>
      </c>
      <c r="F290" s="15">
        <f t="shared" si="60"/>
        <v>6312.45</v>
      </c>
      <c r="G290" s="15">
        <f t="shared" si="60"/>
        <v>4822.6099999999997</v>
      </c>
      <c r="H290" s="102">
        <f t="shared" si="60"/>
        <v>6424</v>
      </c>
      <c r="I290" s="184">
        <f t="shared" si="60"/>
        <v>6424</v>
      </c>
      <c r="J290" s="294">
        <f t="shared" si="60"/>
        <v>6500</v>
      </c>
      <c r="K290" s="102">
        <f t="shared" ref="K290:L290" si="61">K291+K292</f>
        <v>6500</v>
      </c>
      <c r="L290" s="102">
        <f t="shared" si="61"/>
        <v>6500</v>
      </c>
    </row>
    <row r="291" spans="1:12" x14ac:dyDescent="0.2">
      <c r="A291" s="39"/>
      <c r="B291" s="57">
        <v>223001</v>
      </c>
      <c r="C291" s="57">
        <v>46</v>
      </c>
      <c r="D291" s="22" t="s">
        <v>112</v>
      </c>
      <c r="E291" s="16">
        <v>3140</v>
      </c>
      <c r="F291" s="16">
        <v>4797.25</v>
      </c>
      <c r="G291" s="16">
        <v>3610.45</v>
      </c>
      <c r="H291" s="103">
        <v>4924</v>
      </c>
      <c r="I291" s="181">
        <v>4924</v>
      </c>
      <c r="J291" s="285">
        <v>5000</v>
      </c>
      <c r="K291" s="103">
        <v>5000</v>
      </c>
      <c r="L291" s="103">
        <v>5000</v>
      </c>
    </row>
    <row r="292" spans="1:12" x14ac:dyDescent="0.2">
      <c r="A292" s="39"/>
      <c r="B292" s="53"/>
      <c r="C292" s="53">
        <v>46</v>
      </c>
      <c r="D292" s="53" t="s">
        <v>155</v>
      </c>
      <c r="E292" s="16">
        <v>606</v>
      </c>
      <c r="F292" s="16">
        <v>1515.2</v>
      </c>
      <c r="G292" s="16">
        <v>1212.1600000000001</v>
      </c>
      <c r="H292" s="103">
        <v>1500</v>
      </c>
      <c r="I292" s="181">
        <v>1500</v>
      </c>
      <c r="J292" s="285">
        <v>1500</v>
      </c>
      <c r="K292" s="103">
        <v>1500</v>
      </c>
      <c r="L292" s="103">
        <v>1500</v>
      </c>
    </row>
    <row r="293" spans="1:12" x14ac:dyDescent="0.2">
      <c r="A293" s="39"/>
      <c r="B293" s="94"/>
      <c r="C293" s="54">
        <v>46</v>
      </c>
      <c r="D293" s="54" t="s">
        <v>159</v>
      </c>
      <c r="E293" s="95">
        <f t="shared" ref="E293:L293" si="62">E287+E290</f>
        <v>3917</v>
      </c>
      <c r="F293" s="95">
        <f t="shared" si="62"/>
        <v>6801.5</v>
      </c>
      <c r="G293" s="95">
        <f t="shared" si="62"/>
        <v>5444.25</v>
      </c>
      <c r="H293" s="136">
        <f t="shared" si="62"/>
        <v>6804</v>
      </c>
      <c r="I293" s="236">
        <f t="shared" si="62"/>
        <v>7274</v>
      </c>
      <c r="J293" s="296">
        <f t="shared" si="62"/>
        <v>7250</v>
      </c>
      <c r="K293" s="136">
        <f t="shared" si="62"/>
        <v>7250</v>
      </c>
      <c r="L293" s="136">
        <f t="shared" si="62"/>
        <v>7250</v>
      </c>
    </row>
    <row r="294" spans="1:12" x14ac:dyDescent="0.2">
      <c r="A294" s="39"/>
      <c r="B294" s="53"/>
      <c r="C294" s="53"/>
      <c r="D294" s="53"/>
      <c r="E294" s="16"/>
      <c r="F294" s="16"/>
      <c r="G294" s="16"/>
      <c r="H294" s="16"/>
      <c r="J294" s="297"/>
    </row>
    <row r="295" spans="1:12" x14ac:dyDescent="0.2">
      <c r="A295" s="39"/>
      <c r="B295" s="4"/>
      <c r="C295" s="4" t="s">
        <v>185</v>
      </c>
      <c r="D295" s="18"/>
      <c r="E295" s="87" t="s">
        <v>1</v>
      </c>
      <c r="F295" s="87" t="s">
        <v>1</v>
      </c>
      <c r="G295" s="87" t="s">
        <v>1</v>
      </c>
      <c r="H295" s="113" t="s">
        <v>170</v>
      </c>
      <c r="I295" s="111" t="s">
        <v>195</v>
      </c>
      <c r="J295" s="262" t="s">
        <v>144</v>
      </c>
      <c r="K295" s="111" t="s">
        <v>144</v>
      </c>
      <c r="L295" s="111" t="s">
        <v>144</v>
      </c>
    </row>
    <row r="296" spans="1:12" x14ac:dyDescent="0.2">
      <c r="A296" s="39"/>
      <c r="B296" s="46"/>
      <c r="C296" s="46" t="s">
        <v>86</v>
      </c>
      <c r="D296" s="18"/>
      <c r="E296" s="25">
        <v>2021</v>
      </c>
      <c r="F296" s="25">
        <v>2022</v>
      </c>
      <c r="G296" s="25">
        <v>2023</v>
      </c>
      <c r="H296" s="114">
        <v>2024</v>
      </c>
      <c r="I296" s="123">
        <v>2024</v>
      </c>
      <c r="J296" s="263">
        <v>2025</v>
      </c>
      <c r="K296" s="123">
        <v>2026</v>
      </c>
      <c r="L296" s="123">
        <v>2027</v>
      </c>
    </row>
    <row r="297" spans="1:12" x14ac:dyDescent="0.2">
      <c r="A297" s="39"/>
      <c r="B297" s="54">
        <v>212003</v>
      </c>
      <c r="C297" s="54">
        <v>46</v>
      </c>
      <c r="D297" s="54" t="s">
        <v>122</v>
      </c>
      <c r="E297" s="15">
        <v>2</v>
      </c>
      <c r="F297" s="15">
        <f t="shared" ref="F297:J297" si="63">F298+F299</f>
        <v>0</v>
      </c>
      <c r="G297" s="15">
        <f>G298+G299+G300</f>
        <v>102</v>
      </c>
      <c r="H297" s="102">
        <f t="shared" si="63"/>
        <v>1</v>
      </c>
      <c r="I297" s="112">
        <f t="shared" si="63"/>
        <v>1</v>
      </c>
      <c r="J297" s="277">
        <f t="shared" si="63"/>
        <v>1</v>
      </c>
      <c r="K297" s="112">
        <f t="shared" ref="K297:L297" si="64">K298+K299</f>
        <v>1</v>
      </c>
      <c r="L297" s="112">
        <f t="shared" si="64"/>
        <v>1</v>
      </c>
    </row>
    <row r="298" spans="1:12" x14ac:dyDescent="0.2">
      <c r="A298" s="39"/>
      <c r="B298" s="53"/>
      <c r="C298" s="53">
        <v>46</v>
      </c>
      <c r="D298" s="53" t="s">
        <v>160</v>
      </c>
      <c r="E298" s="16">
        <v>1</v>
      </c>
      <c r="F298" s="16">
        <v>0</v>
      </c>
      <c r="G298" s="16">
        <v>2</v>
      </c>
      <c r="H298" s="103"/>
      <c r="I298" s="109">
        <v>0</v>
      </c>
      <c r="J298" s="248">
        <v>0</v>
      </c>
      <c r="K298" s="109">
        <v>0</v>
      </c>
      <c r="L298" s="109">
        <v>0</v>
      </c>
    </row>
    <row r="299" spans="1:12" x14ac:dyDescent="0.2">
      <c r="A299" s="39"/>
      <c r="B299" s="53"/>
      <c r="C299" s="53">
        <v>46</v>
      </c>
      <c r="D299" s="53" t="s">
        <v>161</v>
      </c>
      <c r="E299" s="16">
        <v>1</v>
      </c>
      <c r="F299" s="16">
        <v>0</v>
      </c>
      <c r="G299" s="16">
        <v>0</v>
      </c>
      <c r="H299" s="103">
        <v>1</v>
      </c>
      <c r="I299" s="109">
        <v>1</v>
      </c>
      <c r="J299" s="248">
        <v>1</v>
      </c>
      <c r="K299" s="109">
        <v>1</v>
      </c>
      <c r="L299" s="109">
        <v>1</v>
      </c>
    </row>
    <row r="300" spans="1:12" x14ac:dyDescent="0.2">
      <c r="A300" s="39"/>
      <c r="B300" s="53"/>
      <c r="C300" s="53">
        <v>46</v>
      </c>
      <c r="D300" s="53" t="s">
        <v>122</v>
      </c>
      <c r="E300" s="16">
        <v>0</v>
      </c>
      <c r="F300" s="16">
        <v>0</v>
      </c>
      <c r="G300" s="16">
        <v>100</v>
      </c>
      <c r="H300" s="103"/>
      <c r="I300" s="109"/>
      <c r="J300" s="248"/>
      <c r="K300" s="109"/>
      <c r="L300" s="109"/>
    </row>
    <row r="301" spans="1:12" x14ac:dyDescent="0.2">
      <c r="A301" s="39"/>
      <c r="B301" s="96">
        <v>223001</v>
      </c>
      <c r="C301" s="96">
        <v>46</v>
      </c>
      <c r="D301" s="96" t="s">
        <v>112</v>
      </c>
      <c r="E301" s="97">
        <f t="shared" ref="E301:J301" si="65">E302+E304</f>
        <v>329</v>
      </c>
      <c r="F301" s="97">
        <f t="shared" si="65"/>
        <v>33.75</v>
      </c>
      <c r="G301" s="97">
        <f>G302+G304+G303</f>
        <v>931.97</v>
      </c>
      <c r="H301" s="137">
        <f t="shared" si="65"/>
        <v>200</v>
      </c>
      <c r="I301" s="111">
        <f t="shared" si="65"/>
        <v>0</v>
      </c>
      <c r="J301" s="261">
        <f t="shared" si="65"/>
        <v>200</v>
      </c>
      <c r="K301" s="111">
        <f t="shared" ref="K301:L301" si="66">K302+K304</f>
        <v>200</v>
      </c>
      <c r="L301" s="111">
        <f t="shared" si="66"/>
        <v>200</v>
      </c>
    </row>
    <row r="302" spans="1:12" x14ac:dyDescent="0.2">
      <c r="A302" s="39"/>
      <c r="B302" s="53"/>
      <c r="C302" s="53">
        <v>46</v>
      </c>
      <c r="D302" s="53" t="s">
        <v>162</v>
      </c>
      <c r="E302" s="16">
        <v>195</v>
      </c>
      <c r="F302" s="16">
        <v>0</v>
      </c>
      <c r="G302" s="16">
        <v>-53.25</v>
      </c>
      <c r="H302" s="103">
        <v>0</v>
      </c>
      <c r="I302" s="109">
        <v>0</v>
      </c>
      <c r="J302" s="248">
        <v>0</v>
      </c>
      <c r="K302" s="109">
        <v>0</v>
      </c>
      <c r="L302" s="109">
        <v>0</v>
      </c>
    </row>
    <row r="303" spans="1:12" x14ac:dyDescent="0.2">
      <c r="A303" s="39"/>
      <c r="B303" s="53"/>
      <c r="C303" s="53">
        <v>46</v>
      </c>
      <c r="D303" s="53" t="s">
        <v>112</v>
      </c>
      <c r="E303" s="16">
        <v>0</v>
      </c>
      <c r="F303" s="16">
        <v>0</v>
      </c>
      <c r="G303" s="16">
        <v>997</v>
      </c>
      <c r="H303" s="103">
        <v>0</v>
      </c>
      <c r="I303" s="109">
        <v>0</v>
      </c>
      <c r="J303" s="248">
        <v>0</v>
      </c>
      <c r="K303" s="109">
        <v>0</v>
      </c>
      <c r="L303" s="109">
        <v>0</v>
      </c>
    </row>
    <row r="304" spans="1:12" x14ac:dyDescent="0.2">
      <c r="A304" s="39"/>
      <c r="B304" s="53"/>
      <c r="C304" s="53"/>
      <c r="D304" s="53" t="s">
        <v>163</v>
      </c>
      <c r="E304" s="16">
        <v>134</v>
      </c>
      <c r="F304" s="16">
        <v>33.75</v>
      </c>
      <c r="G304" s="16">
        <v>-11.78</v>
      </c>
      <c r="H304" s="103">
        <v>200</v>
      </c>
      <c r="I304" s="109">
        <v>0</v>
      </c>
      <c r="J304" s="248">
        <v>200</v>
      </c>
      <c r="K304" s="109">
        <v>200</v>
      </c>
      <c r="L304" s="109">
        <v>200</v>
      </c>
    </row>
    <row r="305" spans="1:12" x14ac:dyDescent="0.2">
      <c r="A305" s="39"/>
      <c r="B305" s="96">
        <v>223001</v>
      </c>
      <c r="C305" s="96">
        <v>46</v>
      </c>
      <c r="D305" s="96" t="s">
        <v>130</v>
      </c>
      <c r="E305" s="97">
        <f t="shared" ref="E305:J305" si="67">E297+E301</f>
        <v>331</v>
      </c>
      <c r="F305" s="97">
        <f t="shared" si="67"/>
        <v>33.75</v>
      </c>
      <c r="G305" s="98">
        <f t="shared" si="67"/>
        <v>1033.97</v>
      </c>
      <c r="H305" s="137">
        <f t="shared" si="67"/>
        <v>201</v>
      </c>
      <c r="I305" s="111">
        <f t="shared" si="67"/>
        <v>1</v>
      </c>
      <c r="J305" s="261">
        <f t="shared" si="67"/>
        <v>201</v>
      </c>
      <c r="K305" s="111">
        <f t="shared" ref="K305:L305" si="68">K297+K301</f>
        <v>201</v>
      </c>
      <c r="L305" s="111">
        <f t="shared" si="68"/>
        <v>201</v>
      </c>
    </row>
    <row r="306" spans="1:12" x14ac:dyDescent="0.2">
      <c r="A306" s="39"/>
      <c r="B306" s="54"/>
      <c r="C306" s="54"/>
      <c r="D306" s="54"/>
      <c r="E306" s="182"/>
      <c r="F306" s="182"/>
      <c r="G306" s="183"/>
      <c r="H306" s="184"/>
      <c r="I306" s="112"/>
      <c r="J306" s="277"/>
      <c r="K306" s="112"/>
      <c r="L306" s="112"/>
    </row>
    <row r="307" spans="1:12" x14ac:dyDescent="0.2">
      <c r="A307" s="39"/>
      <c r="B307" s="4"/>
      <c r="C307" s="4" t="s">
        <v>185</v>
      </c>
      <c r="D307" s="18"/>
      <c r="E307" s="87" t="s">
        <v>1</v>
      </c>
      <c r="F307" s="87" t="s">
        <v>1</v>
      </c>
      <c r="G307" s="87" t="s">
        <v>1</v>
      </c>
      <c r="H307" s="113" t="s">
        <v>170</v>
      </c>
      <c r="I307" s="111" t="s">
        <v>177</v>
      </c>
      <c r="J307" s="262" t="s">
        <v>144</v>
      </c>
      <c r="K307" s="111" t="s">
        <v>144</v>
      </c>
      <c r="L307" s="111" t="s">
        <v>144</v>
      </c>
    </row>
    <row r="308" spans="1:12" x14ac:dyDescent="0.2">
      <c r="A308" s="39"/>
      <c r="B308" s="46"/>
      <c r="C308" s="46" t="s">
        <v>184</v>
      </c>
      <c r="D308" s="18"/>
      <c r="E308" s="25">
        <v>2021</v>
      </c>
      <c r="F308" s="25">
        <v>2022</v>
      </c>
      <c r="G308" s="25">
        <v>2023</v>
      </c>
      <c r="H308" s="114">
        <v>2024</v>
      </c>
      <c r="I308" s="123">
        <v>2024</v>
      </c>
      <c r="J308" s="263">
        <v>2025</v>
      </c>
      <c r="K308" s="123">
        <v>2026</v>
      </c>
      <c r="L308" s="123">
        <v>2027</v>
      </c>
    </row>
    <row r="309" spans="1:12" x14ac:dyDescent="0.2">
      <c r="A309" s="39"/>
      <c r="B309" s="54">
        <v>212003</v>
      </c>
      <c r="C309" s="54">
        <v>46</v>
      </c>
      <c r="D309" s="54" t="s">
        <v>122</v>
      </c>
      <c r="E309" s="15">
        <v>0</v>
      </c>
      <c r="F309" s="15">
        <v>0</v>
      </c>
      <c r="G309" s="15">
        <v>0</v>
      </c>
      <c r="H309" s="102">
        <f>H310</f>
        <v>1000</v>
      </c>
      <c r="I309" s="232">
        <f>I310</f>
        <v>1000</v>
      </c>
      <c r="J309" s="277">
        <f>J310</f>
        <v>5000</v>
      </c>
      <c r="K309" s="112">
        <f>K310</f>
        <v>5000</v>
      </c>
      <c r="L309" s="112">
        <f>L310</f>
        <v>5000</v>
      </c>
    </row>
    <row r="310" spans="1:12" x14ac:dyDescent="0.2">
      <c r="A310" s="39"/>
      <c r="B310" s="53"/>
      <c r="C310" s="53">
        <v>46</v>
      </c>
      <c r="D310" s="53" t="s">
        <v>121</v>
      </c>
      <c r="E310" s="16">
        <v>0</v>
      </c>
      <c r="F310" s="16">
        <v>0</v>
      </c>
      <c r="G310" s="16">
        <v>0</v>
      </c>
      <c r="H310" s="103">
        <v>1000</v>
      </c>
      <c r="I310" s="187">
        <v>1000</v>
      </c>
      <c r="J310" s="248">
        <v>5000</v>
      </c>
      <c r="K310" s="109">
        <v>5000</v>
      </c>
      <c r="L310" s="109">
        <v>5000</v>
      </c>
    </row>
    <row r="311" spans="1:12" x14ac:dyDescent="0.2">
      <c r="A311" s="39"/>
      <c r="B311" s="54">
        <v>223001</v>
      </c>
      <c r="C311" s="54">
        <v>46</v>
      </c>
      <c r="D311" s="54" t="s">
        <v>143</v>
      </c>
      <c r="E311" s="15">
        <v>0</v>
      </c>
      <c r="F311" s="15">
        <v>0</v>
      </c>
      <c r="G311" s="15">
        <v>0</v>
      </c>
      <c r="H311" s="102">
        <v>0</v>
      </c>
      <c r="I311" s="232">
        <f>I312</f>
        <v>15000</v>
      </c>
      <c r="J311" s="277">
        <f>J312</f>
        <v>14230</v>
      </c>
      <c r="K311" s="112">
        <f>K312</f>
        <v>14230</v>
      </c>
      <c r="L311" s="112">
        <f>L312</f>
        <v>14230</v>
      </c>
    </row>
    <row r="312" spans="1:12" x14ac:dyDescent="0.2">
      <c r="A312" s="39"/>
      <c r="B312" s="53"/>
      <c r="C312" s="53">
        <v>46</v>
      </c>
      <c r="D312" s="53" t="s">
        <v>189</v>
      </c>
      <c r="E312" s="16">
        <v>0</v>
      </c>
      <c r="F312" s="16">
        <v>0</v>
      </c>
      <c r="G312" s="16">
        <v>0</v>
      </c>
      <c r="H312" s="103">
        <v>0</v>
      </c>
      <c r="I312" s="187">
        <v>15000</v>
      </c>
      <c r="J312" s="248">
        <v>14230</v>
      </c>
      <c r="K312" s="109">
        <v>14230</v>
      </c>
      <c r="L312" s="109">
        <v>14230</v>
      </c>
    </row>
    <row r="313" spans="1:12" x14ac:dyDescent="0.2">
      <c r="A313" s="39"/>
      <c r="B313" s="44"/>
      <c r="C313" s="44" t="s">
        <v>98</v>
      </c>
      <c r="D313" s="18"/>
      <c r="E313" s="87" t="s">
        <v>1</v>
      </c>
      <c r="F313" s="87" t="s">
        <v>175</v>
      </c>
      <c r="G313" s="87" t="s">
        <v>1</v>
      </c>
      <c r="H313" s="113" t="s">
        <v>170</v>
      </c>
      <c r="I313" s="255" t="s">
        <v>201</v>
      </c>
      <c r="J313" s="263" t="s">
        <v>144</v>
      </c>
      <c r="K313" s="123" t="s">
        <v>144</v>
      </c>
      <c r="L313" s="123" t="s">
        <v>144</v>
      </c>
    </row>
    <row r="314" spans="1:12" x14ac:dyDescent="0.2">
      <c r="A314" s="39"/>
      <c r="B314" s="58"/>
      <c r="C314" s="58" t="s">
        <v>126</v>
      </c>
      <c r="D314" s="18"/>
      <c r="E314" s="25">
        <v>2021</v>
      </c>
      <c r="F314" s="25">
        <v>2022</v>
      </c>
      <c r="G314" s="25">
        <v>2023</v>
      </c>
      <c r="H314" s="114">
        <v>2024</v>
      </c>
      <c r="I314" s="255">
        <v>2024</v>
      </c>
      <c r="J314" s="263">
        <v>2025</v>
      </c>
      <c r="K314" s="123">
        <v>2026</v>
      </c>
      <c r="L314" s="123">
        <v>2027</v>
      </c>
    </row>
    <row r="315" spans="1:12" x14ac:dyDescent="0.2">
      <c r="A315" s="39"/>
      <c r="B315" s="53">
        <v>212</v>
      </c>
      <c r="C315" s="53">
        <v>46</v>
      </c>
      <c r="D315" s="21" t="s">
        <v>127</v>
      </c>
      <c r="E315" s="16">
        <f>E253</f>
        <v>9573</v>
      </c>
      <c r="F315" s="16">
        <f>F253</f>
        <v>15060.18</v>
      </c>
      <c r="G315" s="16">
        <f>G253</f>
        <v>11975.9</v>
      </c>
      <c r="H315" s="103">
        <f>H253</f>
        <v>10759</v>
      </c>
      <c r="I315" s="187">
        <f>I253</f>
        <v>12759</v>
      </c>
      <c r="J315" s="248">
        <v>10759</v>
      </c>
      <c r="K315" s="109">
        <v>10759</v>
      </c>
      <c r="L315" s="109">
        <v>10759</v>
      </c>
    </row>
    <row r="316" spans="1:12" x14ac:dyDescent="0.2">
      <c r="A316" s="39"/>
      <c r="B316" s="53">
        <v>212</v>
      </c>
      <c r="C316" s="53">
        <v>46</v>
      </c>
      <c r="D316" s="21" t="s">
        <v>86</v>
      </c>
      <c r="E316" s="16">
        <v>2</v>
      </c>
      <c r="F316" s="16">
        <f>F297</f>
        <v>0</v>
      </c>
      <c r="G316" s="16">
        <f>G297</f>
        <v>102</v>
      </c>
      <c r="H316" s="103">
        <f>H297</f>
        <v>1</v>
      </c>
      <c r="I316" s="187">
        <f>I297</f>
        <v>1</v>
      </c>
      <c r="J316" s="248">
        <v>1</v>
      </c>
      <c r="K316" s="109">
        <v>1</v>
      </c>
      <c r="L316" s="109">
        <v>1</v>
      </c>
    </row>
    <row r="317" spans="1:12" x14ac:dyDescent="0.2">
      <c r="A317" s="39"/>
      <c r="B317" s="53">
        <v>212</v>
      </c>
      <c r="C317" s="53">
        <v>46</v>
      </c>
      <c r="D317" s="21" t="s">
        <v>69</v>
      </c>
      <c r="E317" s="16">
        <f>E280</f>
        <v>7575</v>
      </c>
      <c r="F317" s="16">
        <f>F280</f>
        <v>6645</v>
      </c>
      <c r="G317" s="16">
        <f>G280</f>
        <v>41553</v>
      </c>
      <c r="H317" s="103">
        <f>H280</f>
        <v>23970</v>
      </c>
      <c r="I317" s="187">
        <v>23970</v>
      </c>
      <c r="J317" s="248">
        <f>J280</f>
        <v>24250</v>
      </c>
      <c r="K317" s="109">
        <f>K280</f>
        <v>24250</v>
      </c>
      <c r="L317" s="109">
        <f>L280</f>
        <v>24250</v>
      </c>
    </row>
    <row r="318" spans="1:12" x14ac:dyDescent="0.2">
      <c r="A318" s="39"/>
      <c r="B318" s="53">
        <v>212</v>
      </c>
      <c r="C318" s="53">
        <v>46</v>
      </c>
      <c r="D318" s="21" t="s">
        <v>93</v>
      </c>
      <c r="E318" s="16">
        <f>E287</f>
        <v>171</v>
      </c>
      <c r="F318" s="16">
        <f>F287</f>
        <v>489.05</v>
      </c>
      <c r="G318" s="16">
        <f>G287</f>
        <v>621.64</v>
      </c>
      <c r="H318" s="103">
        <f>H287</f>
        <v>380</v>
      </c>
      <c r="I318" s="187">
        <v>380</v>
      </c>
      <c r="J318" s="248">
        <f>J287</f>
        <v>750</v>
      </c>
      <c r="K318" s="109">
        <f>K287</f>
        <v>750</v>
      </c>
      <c r="L318" s="109">
        <f>L287</f>
        <v>750</v>
      </c>
    </row>
    <row r="319" spans="1:12" x14ac:dyDescent="0.2">
      <c r="A319" s="39"/>
      <c r="B319" s="53">
        <v>212</v>
      </c>
      <c r="C319" s="53">
        <v>46</v>
      </c>
      <c r="D319" s="21" t="s">
        <v>183</v>
      </c>
      <c r="E319" s="16"/>
      <c r="F319" s="16"/>
      <c r="G319" s="16"/>
      <c r="H319" s="103"/>
      <c r="I319" s="187">
        <v>0</v>
      </c>
      <c r="J319" s="248">
        <f>J309</f>
        <v>5000</v>
      </c>
      <c r="K319" s="109">
        <f>K309</f>
        <v>5000</v>
      </c>
      <c r="L319" s="109">
        <f>L309</f>
        <v>5000</v>
      </c>
    </row>
    <row r="320" spans="1:12" x14ac:dyDescent="0.2">
      <c r="A320" s="39"/>
      <c r="B320" s="50">
        <v>212</v>
      </c>
      <c r="C320" s="50">
        <v>46</v>
      </c>
      <c r="D320" s="200" t="s">
        <v>128</v>
      </c>
      <c r="E320" s="59">
        <f>E315+E316+E317+E318</f>
        <v>17321</v>
      </c>
      <c r="F320" s="59">
        <f>F315+F316+F317+F318</f>
        <v>22194.23</v>
      </c>
      <c r="G320" s="59">
        <f>G315+G316+G317+G318</f>
        <v>54252.54</v>
      </c>
      <c r="H320" s="138">
        <f>SUM(H315:H318)</f>
        <v>35110</v>
      </c>
      <c r="I320" s="212">
        <f>SUM(I315:I318)</f>
        <v>37110</v>
      </c>
      <c r="J320" s="261">
        <f>SUM(J315:J319)</f>
        <v>40760</v>
      </c>
      <c r="K320" s="119">
        <f>SUM(K315:K319)</f>
        <v>40760</v>
      </c>
      <c r="L320" s="119">
        <f>SUM(L315:L319)</f>
        <v>40760</v>
      </c>
    </row>
    <row r="321" spans="1:12" x14ac:dyDescent="0.2">
      <c r="A321" s="39"/>
      <c r="B321" s="53">
        <v>223</v>
      </c>
      <c r="C321" s="53">
        <v>46</v>
      </c>
      <c r="D321" s="21" t="s">
        <v>129</v>
      </c>
      <c r="E321" s="16">
        <f t="shared" ref="E321:L321" si="69">E264</f>
        <v>8446</v>
      </c>
      <c r="F321" s="16">
        <f t="shared" si="69"/>
        <v>6777.68</v>
      </c>
      <c r="G321" s="16">
        <f t="shared" si="69"/>
        <v>8968.36</v>
      </c>
      <c r="H321" s="103">
        <f t="shared" si="69"/>
        <v>12188</v>
      </c>
      <c r="I321" s="187">
        <f t="shared" si="69"/>
        <v>13471</v>
      </c>
      <c r="J321" s="248">
        <f t="shared" si="69"/>
        <v>13781</v>
      </c>
      <c r="K321" s="109">
        <f t="shared" si="69"/>
        <v>13781</v>
      </c>
      <c r="L321" s="109">
        <f t="shared" si="69"/>
        <v>13781</v>
      </c>
    </row>
    <row r="322" spans="1:12" x14ac:dyDescent="0.2">
      <c r="A322" s="39"/>
      <c r="B322" s="53">
        <v>223</v>
      </c>
      <c r="C322" s="53">
        <v>46</v>
      </c>
      <c r="D322" s="21" t="s">
        <v>69</v>
      </c>
      <c r="E322" s="16">
        <f>E282</f>
        <v>737</v>
      </c>
      <c r="F322" s="16">
        <f>F282</f>
        <v>7401</v>
      </c>
      <c r="G322" s="16">
        <f>G282</f>
        <v>28390.6</v>
      </c>
      <c r="H322" s="103">
        <f>H282</f>
        <v>17700</v>
      </c>
      <c r="I322" s="187">
        <v>17700</v>
      </c>
      <c r="J322" s="248">
        <f>J282</f>
        <v>16430</v>
      </c>
      <c r="K322" s="109">
        <f>K282</f>
        <v>16430</v>
      </c>
      <c r="L322" s="109">
        <f>L282</f>
        <v>16430</v>
      </c>
    </row>
    <row r="323" spans="1:12" x14ac:dyDescent="0.2">
      <c r="A323" s="39"/>
      <c r="B323" s="53">
        <v>223</v>
      </c>
      <c r="C323" s="53">
        <v>46</v>
      </c>
      <c r="D323" s="21" t="s">
        <v>86</v>
      </c>
      <c r="E323" s="16">
        <v>329</v>
      </c>
      <c r="F323" s="16">
        <f>F301</f>
        <v>33.75</v>
      </c>
      <c r="G323" s="16">
        <f>G301</f>
        <v>931.97</v>
      </c>
      <c r="H323" s="103">
        <f>H301</f>
        <v>200</v>
      </c>
      <c r="I323" s="187">
        <f>I301</f>
        <v>0</v>
      </c>
      <c r="J323" s="248">
        <v>200</v>
      </c>
      <c r="K323" s="109">
        <v>200</v>
      </c>
      <c r="L323" s="109">
        <v>200</v>
      </c>
    </row>
    <row r="324" spans="1:12" x14ac:dyDescent="0.2">
      <c r="A324" s="39"/>
      <c r="B324" s="53">
        <v>223</v>
      </c>
      <c r="C324" s="53">
        <v>46</v>
      </c>
      <c r="D324" s="21" t="s">
        <v>93</v>
      </c>
      <c r="E324" s="16">
        <f t="shared" ref="E324:J324" si="70">E290</f>
        <v>3746</v>
      </c>
      <c r="F324" s="16">
        <f t="shared" si="70"/>
        <v>6312.45</v>
      </c>
      <c r="G324" s="16">
        <f t="shared" si="70"/>
        <v>4822.6099999999997</v>
      </c>
      <c r="H324" s="103">
        <f t="shared" si="70"/>
        <v>6424</v>
      </c>
      <c r="I324" s="187">
        <f t="shared" si="70"/>
        <v>6424</v>
      </c>
      <c r="J324" s="248">
        <f t="shared" si="70"/>
        <v>6500</v>
      </c>
      <c r="K324" s="109">
        <f t="shared" ref="K324:L324" si="71">K290</f>
        <v>6500</v>
      </c>
      <c r="L324" s="109">
        <f t="shared" si="71"/>
        <v>6500</v>
      </c>
    </row>
    <row r="325" spans="1:12" x14ac:dyDescent="0.2">
      <c r="A325" s="39"/>
      <c r="B325" s="53">
        <v>223</v>
      </c>
      <c r="C325" s="53">
        <v>46</v>
      </c>
      <c r="D325" s="21" t="s">
        <v>183</v>
      </c>
      <c r="E325" s="16"/>
      <c r="F325" s="16"/>
      <c r="G325" s="16"/>
      <c r="H325" s="103">
        <f>H309</f>
        <v>1000</v>
      </c>
      <c r="I325" s="187">
        <f>I309</f>
        <v>1000</v>
      </c>
      <c r="J325" s="248">
        <f>J311</f>
        <v>14230</v>
      </c>
      <c r="K325" s="109">
        <f>K311</f>
        <v>14230</v>
      </c>
      <c r="L325" s="109">
        <f>L311</f>
        <v>14230</v>
      </c>
    </row>
    <row r="326" spans="1:12" x14ac:dyDescent="0.2">
      <c r="A326" s="39"/>
      <c r="B326" s="50">
        <v>223</v>
      </c>
      <c r="C326" s="50">
        <v>46</v>
      </c>
      <c r="D326" s="200" t="s">
        <v>130</v>
      </c>
      <c r="E326" s="59">
        <f>SUM(E321:E324)</f>
        <v>13258</v>
      </c>
      <c r="F326" s="59">
        <f>F321+F322+F323+F324</f>
        <v>20524.88</v>
      </c>
      <c r="G326" s="59">
        <f>G321+G322+G323+G324</f>
        <v>43113.54</v>
      </c>
      <c r="H326" s="138">
        <f>SUM(H321:H325)</f>
        <v>37512</v>
      </c>
      <c r="I326" s="212">
        <f>SUM(I321:I325)</f>
        <v>38595</v>
      </c>
      <c r="J326" s="261">
        <f>J321+J322+J323+J324+J325</f>
        <v>51141</v>
      </c>
      <c r="K326" s="119">
        <f>K321+K322+K323+K324+K325</f>
        <v>51141</v>
      </c>
      <c r="L326" s="119">
        <f>L321+L322+L323+L324+L325</f>
        <v>51141</v>
      </c>
    </row>
    <row r="327" spans="1:12" x14ac:dyDescent="0.2">
      <c r="A327" s="39"/>
      <c r="B327" s="60"/>
      <c r="C327" s="60"/>
      <c r="D327" s="27"/>
      <c r="E327" s="16"/>
      <c r="F327" s="16"/>
      <c r="G327" s="16"/>
      <c r="H327" s="103"/>
      <c r="I327" s="187"/>
      <c r="J327" s="248">
        <f t="shared" ref="J327:L330" si="72">H327</f>
        <v>0</v>
      </c>
      <c r="K327" s="109">
        <f t="shared" si="72"/>
        <v>0</v>
      </c>
      <c r="L327" s="109">
        <f t="shared" si="72"/>
        <v>0</v>
      </c>
    </row>
    <row r="328" spans="1:12" x14ac:dyDescent="0.2">
      <c r="A328" s="39"/>
      <c r="B328" s="50"/>
      <c r="C328" s="50">
        <v>46</v>
      </c>
      <c r="D328" s="33" t="s">
        <v>131</v>
      </c>
      <c r="E328" s="51">
        <f t="shared" ref="E328:J328" si="73">E320+E326</f>
        <v>30579</v>
      </c>
      <c r="F328" s="51">
        <f t="shared" si="73"/>
        <v>42719.11</v>
      </c>
      <c r="G328" s="51">
        <f>G320+G326</f>
        <v>97366.080000000002</v>
      </c>
      <c r="H328" s="133">
        <f t="shared" si="73"/>
        <v>72622</v>
      </c>
      <c r="I328" s="212">
        <f>I320+I326</f>
        <v>75705</v>
      </c>
      <c r="J328" s="261">
        <f t="shared" si="73"/>
        <v>91901</v>
      </c>
      <c r="K328" s="119">
        <f t="shared" ref="K328:L328" si="74">K320+K326</f>
        <v>91901</v>
      </c>
      <c r="L328" s="119">
        <f t="shared" si="74"/>
        <v>91901</v>
      </c>
    </row>
    <row r="329" spans="1:12" x14ac:dyDescent="0.2">
      <c r="A329" s="169"/>
      <c r="B329" s="170">
        <v>311</v>
      </c>
      <c r="C329" s="170"/>
      <c r="D329" s="201" t="s">
        <v>180</v>
      </c>
      <c r="E329" s="171">
        <v>40</v>
      </c>
      <c r="F329" s="171">
        <v>970</v>
      </c>
      <c r="G329" s="171"/>
      <c r="H329" s="172"/>
      <c r="I329" s="232"/>
      <c r="J329" s="277"/>
      <c r="K329" s="173"/>
      <c r="L329" s="173"/>
    </row>
    <row r="330" spans="1:12" x14ac:dyDescent="0.2">
      <c r="A330" s="39"/>
      <c r="B330" s="50">
        <v>312001</v>
      </c>
      <c r="C330" s="50"/>
      <c r="D330" s="33" t="s">
        <v>132</v>
      </c>
      <c r="E330" s="51"/>
      <c r="F330" s="51"/>
      <c r="G330" s="51">
        <v>0</v>
      </c>
      <c r="H330" s="133"/>
      <c r="I330" s="212">
        <f t="shared" ref="I330" si="75">H330</f>
        <v>0</v>
      </c>
      <c r="J330" s="261">
        <f t="shared" si="72"/>
        <v>0</v>
      </c>
      <c r="K330" s="119">
        <f t="shared" si="72"/>
        <v>0</v>
      </c>
      <c r="L330" s="119">
        <f t="shared" si="72"/>
        <v>0</v>
      </c>
    </row>
    <row r="331" spans="1:12" x14ac:dyDescent="0.2">
      <c r="A331" s="39"/>
      <c r="B331" s="60">
        <v>312007</v>
      </c>
      <c r="C331" s="60">
        <v>41</v>
      </c>
      <c r="D331" s="27" t="s">
        <v>133</v>
      </c>
      <c r="E331" s="16">
        <v>288500</v>
      </c>
      <c r="F331" s="16">
        <v>447500</v>
      </c>
      <c r="G331" s="16">
        <v>398500</v>
      </c>
      <c r="H331" s="103">
        <v>488000</v>
      </c>
      <c r="I331" s="187">
        <v>414021</v>
      </c>
      <c r="J331" s="248">
        <v>497000</v>
      </c>
      <c r="K331" s="109">
        <v>519607</v>
      </c>
      <c r="L331" s="109">
        <v>519607</v>
      </c>
    </row>
    <row r="332" spans="1:12" x14ac:dyDescent="0.2">
      <c r="A332" s="39"/>
      <c r="B332" s="60"/>
      <c r="C332" s="60" t="s">
        <v>97</v>
      </c>
      <c r="D332" s="27" t="s">
        <v>169</v>
      </c>
      <c r="E332" s="16">
        <v>0</v>
      </c>
      <c r="F332" s="16">
        <v>5480</v>
      </c>
      <c r="G332" s="16">
        <v>3000</v>
      </c>
      <c r="H332" s="103">
        <v>0</v>
      </c>
      <c r="I332" s="187">
        <v>1000</v>
      </c>
      <c r="J332" s="248">
        <v>0</v>
      </c>
      <c r="K332" s="109">
        <v>0</v>
      </c>
      <c r="L332" s="109">
        <v>0</v>
      </c>
    </row>
    <row r="333" spans="1:12" x14ac:dyDescent="0.2">
      <c r="A333" s="39"/>
      <c r="B333" s="60">
        <v>312008</v>
      </c>
      <c r="C333" s="60">
        <v>111</v>
      </c>
      <c r="D333" s="27" t="s">
        <v>168</v>
      </c>
      <c r="E333" s="16">
        <v>7000</v>
      </c>
      <c r="F333" s="16">
        <v>8000</v>
      </c>
      <c r="G333" s="16">
        <v>4000</v>
      </c>
      <c r="H333" s="103">
        <v>0</v>
      </c>
      <c r="I333" s="187">
        <v>6800</v>
      </c>
      <c r="J333" s="248">
        <v>0</v>
      </c>
      <c r="K333" s="109">
        <v>0</v>
      </c>
      <c r="L333" s="109">
        <v>0</v>
      </c>
    </row>
    <row r="334" spans="1:12" x14ac:dyDescent="0.2">
      <c r="A334" s="39"/>
      <c r="B334" s="18"/>
      <c r="C334" s="18"/>
      <c r="D334" s="45" t="s">
        <v>131</v>
      </c>
      <c r="E334" s="5">
        <f>E328+E331+E333+E332+E329</f>
        <v>326119</v>
      </c>
      <c r="F334" s="5">
        <f>F328+F331+F332+F333+F329</f>
        <v>504669.11</v>
      </c>
      <c r="G334" s="5">
        <f>G328+G331+G332+G333</f>
        <v>502866.08</v>
      </c>
      <c r="H334" s="5">
        <f>H328+H331+H332+H333</f>
        <v>560622</v>
      </c>
      <c r="I334" s="257">
        <f>I328+I331</f>
        <v>489726</v>
      </c>
      <c r="J334" s="261">
        <f>J328+J331</f>
        <v>588901</v>
      </c>
      <c r="K334" s="111">
        <f>K328+K331</f>
        <v>611508</v>
      </c>
      <c r="L334" s="111">
        <f>L328+L331</f>
        <v>611508</v>
      </c>
    </row>
    <row r="335" spans="1:12" x14ac:dyDescent="0.2">
      <c r="F335" s="174"/>
    </row>
    <row r="336" spans="1:12" x14ac:dyDescent="0.2">
      <c r="C336" s="188"/>
      <c r="D336" s="188"/>
      <c r="E336" s="195"/>
      <c r="F336" s="174"/>
    </row>
    <row r="337" spans="2:12" x14ac:dyDescent="0.2">
      <c r="D337" s="83"/>
      <c r="F337" s="174"/>
    </row>
    <row r="338" spans="2:12" x14ac:dyDescent="0.2">
      <c r="D338" s="190"/>
      <c r="F338" s="174"/>
    </row>
    <row r="339" spans="2:12" x14ac:dyDescent="0.2">
      <c r="D339" s="190"/>
      <c r="F339" s="174"/>
    </row>
    <row r="340" spans="2:12" x14ac:dyDescent="0.2">
      <c r="E340" s="196"/>
      <c r="F340" s="174"/>
    </row>
    <row r="342" spans="2:12" ht="28.5" x14ac:dyDescent="0.45">
      <c r="B342" s="61"/>
      <c r="C342" s="61" t="s">
        <v>134</v>
      </c>
      <c r="D342" s="61"/>
    </row>
    <row r="345" spans="2:12" ht="15.75" x14ac:dyDescent="0.25">
      <c r="B345" s="62" t="s">
        <v>0</v>
      </c>
      <c r="C345" s="63"/>
    </row>
    <row r="347" spans="2:12" x14ac:dyDescent="0.2">
      <c r="B347" s="64" t="s">
        <v>56</v>
      </c>
      <c r="C347" s="65" t="s">
        <v>135</v>
      </c>
      <c r="D347" s="66"/>
      <c r="E347" s="142" t="s">
        <v>1</v>
      </c>
      <c r="F347" s="142" t="s">
        <v>1</v>
      </c>
      <c r="G347" s="143" t="s">
        <v>1</v>
      </c>
      <c r="H347" s="143" t="s">
        <v>170</v>
      </c>
      <c r="I347" s="111" t="s">
        <v>195</v>
      </c>
      <c r="J347" s="262" t="s">
        <v>144</v>
      </c>
      <c r="K347" s="111" t="s">
        <v>144</v>
      </c>
      <c r="L347" s="111" t="s">
        <v>144</v>
      </c>
    </row>
    <row r="348" spans="2:12" x14ac:dyDescent="0.2">
      <c r="B348" s="67"/>
      <c r="C348" s="68"/>
      <c r="D348" s="69"/>
      <c r="E348" s="144">
        <v>2021</v>
      </c>
      <c r="F348" s="144">
        <v>2022</v>
      </c>
      <c r="G348" s="145">
        <v>2023</v>
      </c>
      <c r="H348" s="145">
        <v>2024</v>
      </c>
      <c r="I348" s="123">
        <v>2024</v>
      </c>
      <c r="J348" s="263">
        <v>2025</v>
      </c>
      <c r="K348" s="123">
        <v>2026</v>
      </c>
      <c r="L348" s="123">
        <v>2027</v>
      </c>
    </row>
    <row r="349" spans="2:12" x14ac:dyDescent="0.2">
      <c r="B349" s="18"/>
      <c r="C349" s="18"/>
      <c r="D349" s="6" t="s">
        <v>134</v>
      </c>
      <c r="E349" s="47">
        <f t="shared" ref="E349:L349" si="76">E351+E363</f>
        <v>15107</v>
      </c>
      <c r="F349" s="178">
        <f t="shared" si="76"/>
        <v>30581.83</v>
      </c>
      <c r="G349" s="140">
        <f>G351+G363+G350</f>
        <v>41239.630000000005</v>
      </c>
      <c r="H349" s="140">
        <f t="shared" si="76"/>
        <v>32265</v>
      </c>
      <c r="I349" s="193">
        <f t="shared" si="76"/>
        <v>31829</v>
      </c>
      <c r="J349" s="300">
        <f t="shared" si="76"/>
        <v>42415</v>
      </c>
      <c r="K349" s="193">
        <f>K351+K363</f>
        <v>42415</v>
      </c>
      <c r="L349" s="193">
        <f t="shared" si="76"/>
        <v>42415</v>
      </c>
    </row>
    <row r="350" spans="2:12" x14ac:dyDescent="0.2">
      <c r="B350" s="88">
        <v>610</v>
      </c>
      <c r="C350" s="67"/>
      <c r="D350" s="89" t="s">
        <v>151</v>
      </c>
      <c r="E350" s="147">
        <v>0</v>
      </c>
      <c r="F350" s="168"/>
      <c r="G350" s="215">
        <v>3347.84</v>
      </c>
      <c r="H350" s="148"/>
      <c r="I350" s="146"/>
      <c r="J350" s="301"/>
      <c r="K350" s="146"/>
      <c r="L350" s="146"/>
    </row>
    <row r="351" spans="2:12" x14ac:dyDescent="0.2">
      <c r="B351" s="70"/>
      <c r="C351" s="71">
        <v>42</v>
      </c>
      <c r="D351" s="71" t="s">
        <v>58</v>
      </c>
      <c r="E351" s="72">
        <f t="shared" ref="E351:J351" si="77">SUM(E352:E359)</f>
        <v>740</v>
      </c>
      <c r="F351" s="177">
        <f t="shared" ref="F351" si="78">SUM(F352:F359)</f>
        <v>558.8900000000001</v>
      </c>
      <c r="G351" s="72">
        <f t="shared" ref="G351" si="79">SUM(G352:G359)</f>
        <v>1186.27</v>
      </c>
      <c r="H351" s="72">
        <f t="shared" si="77"/>
        <v>1565</v>
      </c>
      <c r="I351" s="237">
        <f t="shared" si="77"/>
        <v>1129</v>
      </c>
      <c r="J351" s="298">
        <f t="shared" si="77"/>
        <v>1715</v>
      </c>
      <c r="K351" s="72">
        <f>SUM(K352:K359)</f>
        <v>1715</v>
      </c>
      <c r="L351" s="72">
        <f t="shared" ref="L351" si="80">SUM(L352:L359)</f>
        <v>1715</v>
      </c>
    </row>
    <row r="352" spans="2:12" x14ac:dyDescent="0.2">
      <c r="B352" s="73" t="s">
        <v>8</v>
      </c>
      <c r="C352" s="12">
        <v>42</v>
      </c>
      <c r="D352" s="12" t="s">
        <v>9</v>
      </c>
      <c r="E352" s="32">
        <v>118</v>
      </c>
      <c r="F352" s="175">
        <v>141.58000000000001</v>
      </c>
      <c r="G352" s="32">
        <v>24.47</v>
      </c>
      <c r="H352" s="32">
        <v>450</v>
      </c>
      <c r="I352" s="238">
        <v>24</v>
      </c>
      <c r="J352" s="299">
        <v>450</v>
      </c>
      <c r="K352" s="32">
        <v>450</v>
      </c>
      <c r="L352" s="32">
        <v>450</v>
      </c>
    </row>
    <row r="353" spans="2:12" x14ac:dyDescent="0.2">
      <c r="B353" s="73">
        <v>625001</v>
      </c>
      <c r="C353" s="12">
        <v>42</v>
      </c>
      <c r="D353" s="12" t="s">
        <v>136</v>
      </c>
      <c r="E353" s="32">
        <v>9</v>
      </c>
      <c r="F353" s="175">
        <v>15.55</v>
      </c>
      <c r="G353" s="32">
        <v>3.15</v>
      </c>
      <c r="H353" s="32">
        <v>100</v>
      </c>
      <c r="I353" s="238">
        <v>3</v>
      </c>
      <c r="J353" s="299">
        <v>100</v>
      </c>
      <c r="K353" s="32">
        <v>100</v>
      </c>
      <c r="L353" s="32">
        <v>100</v>
      </c>
    </row>
    <row r="354" spans="2:12" x14ac:dyDescent="0.2">
      <c r="B354" s="73">
        <v>625002</v>
      </c>
      <c r="C354" s="12">
        <v>42</v>
      </c>
      <c r="D354" s="12" t="s">
        <v>11</v>
      </c>
      <c r="E354" s="32">
        <v>431</v>
      </c>
      <c r="F354" s="175">
        <v>233.82</v>
      </c>
      <c r="G354" s="32">
        <v>748.83</v>
      </c>
      <c r="H354" s="32">
        <v>700</v>
      </c>
      <c r="I354" s="238">
        <v>740</v>
      </c>
      <c r="J354" s="299">
        <v>750</v>
      </c>
      <c r="K354" s="32">
        <v>750</v>
      </c>
      <c r="L354" s="32">
        <v>750</v>
      </c>
    </row>
    <row r="355" spans="2:12" x14ac:dyDescent="0.2">
      <c r="B355" s="73">
        <v>625003</v>
      </c>
      <c r="C355" s="12">
        <v>42</v>
      </c>
      <c r="D355" s="12" t="s">
        <v>12</v>
      </c>
      <c r="E355" s="32">
        <v>24</v>
      </c>
      <c r="F355" s="175">
        <v>25.6</v>
      </c>
      <c r="G355" s="32">
        <v>38.520000000000003</v>
      </c>
      <c r="H355" s="32">
        <v>40</v>
      </c>
      <c r="I355" s="238">
        <v>40</v>
      </c>
      <c r="J355" s="299">
        <v>40</v>
      </c>
      <c r="K355" s="32">
        <v>40</v>
      </c>
      <c r="L355" s="32">
        <v>40</v>
      </c>
    </row>
    <row r="356" spans="2:12" x14ac:dyDescent="0.2">
      <c r="B356" s="73">
        <v>625004</v>
      </c>
      <c r="C356" s="12">
        <v>42</v>
      </c>
      <c r="D356" s="12" t="s">
        <v>13</v>
      </c>
      <c r="E356" s="32">
        <v>20</v>
      </c>
      <c r="F356" s="175">
        <v>35.1</v>
      </c>
      <c r="G356" s="32">
        <v>106.99</v>
      </c>
      <c r="H356" s="32">
        <v>0</v>
      </c>
      <c r="I356" s="238">
        <v>80</v>
      </c>
      <c r="J356" s="299">
        <v>100</v>
      </c>
      <c r="K356" s="32">
        <v>100</v>
      </c>
      <c r="L356" s="32">
        <v>100</v>
      </c>
    </row>
    <row r="357" spans="2:12" x14ac:dyDescent="0.2">
      <c r="B357" s="73">
        <v>625005</v>
      </c>
      <c r="C357" s="12">
        <v>42</v>
      </c>
      <c r="D357" s="12" t="s">
        <v>23</v>
      </c>
      <c r="E357" s="32">
        <v>6</v>
      </c>
      <c r="F357" s="175">
        <v>10.92</v>
      </c>
      <c r="G357" s="32">
        <v>2.25</v>
      </c>
      <c r="H357" s="32">
        <v>30</v>
      </c>
      <c r="I357" s="238">
        <v>2</v>
      </c>
      <c r="J357" s="299">
        <v>30</v>
      </c>
      <c r="K357" s="32">
        <v>30</v>
      </c>
      <c r="L357" s="32">
        <v>30</v>
      </c>
    </row>
    <row r="358" spans="2:12" x14ac:dyDescent="0.2">
      <c r="B358" s="73">
        <v>625006</v>
      </c>
      <c r="C358" s="12">
        <v>42</v>
      </c>
      <c r="D358" s="12" t="s">
        <v>15</v>
      </c>
      <c r="E358" s="16">
        <v>7</v>
      </c>
      <c r="F358" s="176">
        <v>7.91</v>
      </c>
      <c r="G358" s="16">
        <v>12.99</v>
      </c>
      <c r="H358" s="16">
        <v>15</v>
      </c>
      <c r="I358" s="180">
        <v>10</v>
      </c>
      <c r="J358" s="244">
        <v>15</v>
      </c>
      <c r="K358" s="16">
        <v>15</v>
      </c>
      <c r="L358" s="16">
        <v>15</v>
      </c>
    </row>
    <row r="359" spans="2:12" x14ac:dyDescent="0.2">
      <c r="B359" s="73">
        <v>625007</v>
      </c>
      <c r="C359" s="12">
        <v>42</v>
      </c>
      <c r="D359" s="12" t="s">
        <v>59</v>
      </c>
      <c r="E359" s="32">
        <v>125</v>
      </c>
      <c r="F359" s="175">
        <v>88.41</v>
      </c>
      <c r="G359" s="32">
        <v>249.07</v>
      </c>
      <c r="H359" s="32">
        <v>230</v>
      </c>
      <c r="I359" s="238">
        <v>230</v>
      </c>
      <c r="J359" s="299">
        <v>230</v>
      </c>
      <c r="K359" s="32">
        <v>230</v>
      </c>
      <c r="L359" s="32">
        <v>230</v>
      </c>
    </row>
    <row r="360" spans="2:12" x14ac:dyDescent="0.2">
      <c r="B360" s="73"/>
      <c r="C360" s="12"/>
      <c r="D360" s="73"/>
      <c r="E360" s="43"/>
      <c r="F360" s="43"/>
      <c r="G360" s="129"/>
      <c r="H360" s="129"/>
      <c r="I360" s="109"/>
      <c r="J360" s="248"/>
      <c r="K360" s="109"/>
      <c r="L360" s="109"/>
    </row>
    <row r="361" spans="2:12" x14ac:dyDescent="0.2">
      <c r="B361" s="73"/>
      <c r="C361" s="12"/>
      <c r="D361" s="73"/>
      <c r="E361" s="43"/>
      <c r="F361" s="43"/>
      <c r="G361" s="129"/>
      <c r="H361" s="129"/>
      <c r="I361" s="109"/>
      <c r="J361" s="248"/>
      <c r="K361" s="109"/>
      <c r="L361" s="109"/>
    </row>
    <row r="362" spans="2:12" x14ac:dyDescent="0.2">
      <c r="B362" s="73"/>
      <c r="C362" s="39"/>
      <c r="D362" s="73"/>
      <c r="E362" s="43"/>
      <c r="F362" s="43"/>
      <c r="G362" s="129"/>
      <c r="H362" s="129"/>
      <c r="I362" s="109"/>
      <c r="J362" s="248"/>
      <c r="K362" s="109"/>
      <c r="L362" s="109"/>
    </row>
    <row r="363" spans="2:12" x14ac:dyDescent="0.2">
      <c r="B363" s="74">
        <v>63</v>
      </c>
      <c r="C363" s="18"/>
      <c r="D363" s="18" t="s">
        <v>25</v>
      </c>
      <c r="E363" s="77">
        <f t="shared" ref="E363:L363" si="81">E364+E367+E372+E376</f>
        <v>14367</v>
      </c>
      <c r="F363" s="77">
        <f t="shared" si="81"/>
        <v>30022.940000000002</v>
      </c>
      <c r="G363" s="149">
        <f>G364+G367+G372+G376+G374</f>
        <v>36705.520000000004</v>
      </c>
      <c r="H363" s="149">
        <f>H364+H367+H372+H377+H376</f>
        <v>30700</v>
      </c>
      <c r="I363" s="111">
        <f t="shared" si="81"/>
        <v>30700</v>
      </c>
      <c r="J363" s="261">
        <f t="shared" si="81"/>
        <v>40700</v>
      </c>
      <c r="K363" s="111">
        <f>K364+K367+K372+K374+K376</f>
        <v>40700</v>
      </c>
      <c r="L363" s="111">
        <f t="shared" si="81"/>
        <v>40700</v>
      </c>
    </row>
    <row r="364" spans="2:12" x14ac:dyDescent="0.2">
      <c r="B364" s="75">
        <v>632</v>
      </c>
      <c r="C364" s="13">
        <v>42</v>
      </c>
      <c r="D364" s="13" t="s">
        <v>60</v>
      </c>
      <c r="E364" s="76">
        <f t="shared" ref="E364:L364" si="82">E365+E366</f>
        <v>3611</v>
      </c>
      <c r="F364" s="76">
        <f t="shared" si="82"/>
        <v>3262.71</v>
      </c>
      <c r="G364" s="141">
        <f t="shared" si="82"/>
        <v>5456.49</v>
      </c>
      <c r="H364" s="141">
        <f t="shared" si="82"/>
        <v>5050</v>
      </c>
      <c r="I364" s="112">
        <f t="shared" si="82"/>
        <v>5050</v>
      </c>
      <c r="J364" s="277">
        <f t="shared" si="82"/>
        <v>6050</v>
      </c>
      <c r="K364" s="112">
        <f>K365+K366</f>
        <v>6050</v>
      </c>
      <c r="L364" s="112">
        <f t="shared" si="82"/>
        <v>6050</v>
      </c>
    </row>
    <row r="365" spans="2:12" x14ac:dyDescent="0.2">
      <c r="B365" s="73">
        <v>632001</v>
      </c>
      <c r="C365" s="12">
        <v>42</v>
      </c>
      <c r="D365" s="12" t="s">
        <v>61</v>
      </c>
      <c r="E365" s="32">
        <v>3611</v>
      </c>
      <c r="F365" s="32">
        <v>3244.11</v>
      </c>
      <c r="G365" s="130">
        <v>5320.28</v>
      </c>
      <c r="H365" s="130">
        <v>5000</v>
      </c>
      <c r="I365" s="109">
        <v>5000</v>
      </c>
      <c r="J365" s="248">
        <v>6000</v>
      </c>
      <c r="K365" s="109">
        <v>6000</v>
      </c>
      <c r="L365" s="109">
        <v>6000</v>
      </c>
    </row>
    <row r="366" spans="2:12" x14ac:dyDescent="0.2">
      <c r="B366" s="73">
        <v>632003</v>
      </c>
      <c r="C366" s="12">
        <v>42</v>
      </c>
      <c r="D366" s="12" t="s">
        <v>152</v>
      </c>
      <c r="E366" s="32">
        <v>0</v>
      </c>
      <c r="F366" s="32">
        <v>18.600000000000001</v>
      </c>
      <c r="G366" s="130">
        <v>136.21</v>
      </c>
      <c r="H366" s="130">
        <v>50</v>
      </c>
      <c r="I366" s="109">
        <v>50</v>
      </c>
      <c r="J366" s="248">
        <v>50</v>
      </c>
      <c r="K366" s="109">
        <v>50</v>
      </c>
      <c r="L366" s="109">
        <v>50</v>
      </c>
    </row>
    <row r="367" spans="2:12" x14ac:dyDescent="0.2">
      <c r="B367" s="75">
        <v>633</v>
      </c>
      <c r="C367" s="13">
        <v>42</v>
      </c>
      <c r="D367" s="13" t="s">
        <v>31</v>
      </c>
      <c r="E367" s="76">
        <f>E368+E369+E370+E371</f>
        <v>4634</v>
      </c>
      <c r="F367" s="76">
        <f>F368+F369+F370+F371</f>
        <v>10414.33</v>
      </c>
      <c r="G367" s="141">
        <f>SUM(G368:G371)</f>
        <v>10529.43</v>
      </c>
      <c r="H367" s="141">
        <f>H368+H369+H370+H371</f>
        <v>6000</v>
      </c>
      <c r="I367" s="112">
        <f>I368+I369+I370+I371</f>
        <v>6000</v>
      </c>
      <c r="J367" s="277">
        <f>J368+J369+J370+J371</f>
        <v>10000</v>
      </c>
      <c r="K367" s="112">
        <f>K368+K369</f>
        <v>10000</v>
      </c>
      <c r="L367" s="112">
        <f>L368+L369+L370+L371</f>
        <v>10000</v>
      </c>
    </row>
    <row r="368" spans="2:12" x14ac:dyDescent="0.2">
      <c r="B368" s="73">
        <v>633002</v>
      </c>
      <c r="C368" s="12">
        <v>42</v>
      </c>
      <c r="D368" s="12" t="s">
        <v>165</v>
      </c>
      <c r="E368" s="32">
        <v>0</v>
      </c>
      <c r="F368" s="32">
        <v>0</v>
      </c>
      <c r="G368" s="130">
        <v>0</v>
      </c>
      <c r="H368" s="130">
        <v>2000</v>
      </c>
      <c r="I368" s="109">
        <v>2000</v>
      </c>
      <c r="J368" s="248">
        <v>5000</v>
      </c>
      <c r="K368" s="109">
        <v>5000</v>
      </c>
      <c r="L368" s="109">
        <v>5000</v>
      </c>
    </row>
    <row r="369" spans="2:12" x14ac:dyDescent="0.2">
      <c r="B369" s="73">
        <v>633006</v>
      </c>
      <c r="C369" s="12">
        <v>42</v>
      </c>
      <c r="D369" s="12" t="s">
        <v>33</v>
      </c>
      <c r="E369" s="32">
        <v>4258</v>
      </c>
      <c r="F369" s="32">
        <v>10042.530000000001</v>
      </c>
      <c r="G369" s="130">
        <v>10529.43</v>
      </c>
      <c r="H369" s="130">
        <v>4000</v>
      </c>
      <c r="I369" s="109">
        <v>4000</v>
      </c>
      <c r="J369" s="248">
        <v>5000</v>
      </c>
      <c r="K369" s="109">
        <v>5000</v>
      </c>
      <c r="L369" s="109">
        <v>5000</v>
      </c>
    </row>
    <row r="370" spans="2:12" x14ac:dyDescent="0.2">
      <c r="B370" s="73">
        <v>633009</v>
      </c>
      <c r="C370" s="12">
        <v>42</v>
      </c>
      <c r="D370" s="73" t="s">
        <v>92</v>
      </c>
      <c r="E370" s="32">
        <v>254</v>
      </c>
      <c r="F370" s="32">
        <v>371.8</v>
      </c>
      <c r="G370" s="130">
        <v>0</v>
      </c>
      <c r="H370" s="130">
        <v>0</v>
      </c>
      <c r="I370" s="109">
        <v>0</v>
      </c>
      <c r="J370" s="248">
        <v>0</v>
      </c>
      <c r="K370" s="109">
        <v>0</v>
      </c>
      <c r="L370" s="109">
        <v>0</v>
      </c>
    </row>
    <row r="371" spans="2:12" x14ac:dyDescent="0.2">
      <c r="B371" s="73">
        <v>633011</v>
      </c>
      <c r="C371" s="12">
        <v>42</v>
      </c>
      <c r="D371" s="73" t="s">
        <v>176</v>
      </c>
      <c r="E371" s="32">
        <v>122</v>
      </c>
      <c r="F371" s="32">
        <v>0</v>
      </c>
      <c r="G371" s="130">
        <v>0</v>
      </c>
      <c r="H371" s="130">
        <v>0</v>
      </c>
      <c r="I371" s="109">
        <v>0</v>
      </c>
      <c r="J371" s="248">
        <v>0</v>
      </c>
      <c r="K371" s="109">
        <v>0</v>
      </c>
      <c r="L371" s="109">
        <v>0</v>
      </c>
    </row>
    <row r="372" spans="2:12" x14ac:dyDescent="0.2">
      <c r="B372" s="75">
        <v>634</v>
      </c>
      <c r="C372" s="13">
        <v>42</v>
      </c>
      <c r="D372" s="75" t="s">
        <v>37</v>
      </c>
      <c r="E372" s="76">
        <v>0</v>
      </c>
      <c r="F372" s="76">
        <f>F373</f>
        <v>0</v>
      </c>
      <c r="G372" s="141">
        <v>0</v>
      </c>
      <c r="H372" s="141">
        <f>H373</f>
        <v>300</v>
      </c>
      <c r="I372" s="112">
        <f>I373</f>
        <v>300</v>
      </c>
      <c r="J372" s="277">
        <f>J373</f>
        <v>300</v>
      </c>
      <c r="K372" s="112">
        <f>K373</f>
        <v>300</v>
      </c>
      <c r="L372" s="112">
        <f>L373</f>
        <v>300</v>
      </c>
    </row>
    <row r="373" spans="2:12" x14ac:dyDescent="0.2">
      <c r="B373" s="73">
        <v>634002</v>
      </c>
      <c r="C373" s="12">
        <v>42</v>
      </c>
      <c r="D373" s="12" t="s">
        <v>38</v>
      </c>
      <c r="E373" s="32">
        <v>0</v>
      </c>
      <c r="F373" s="32">
        <v>0</v>
      </c>
      <c r="G373" s="130">
        <v>0</v>
      </c>
      <c r="H373" s="130">
        <v>300</v>
      </c>
      <c r="I373" s="109">
        <v>300</v>
      </c>
      <c r="J373" s="248">
        <v>300</v>
      </c>
      <c r="K373" s="109">
        <v>300</v>
      </c>
      <c r="L373" s="109">
        <v>300</v>
      </c>
    </row>
    <row r="374" spans="2:12" x14ac:dyDescent="0.2">
      <c r="B374" s="75">
        <v>635006</v>
      </c>
      <c r="C374" s="13">
        <v>42</v>
      </c>
      <c r="D374" s="75" t="s">
        <v>182</v>
      </c>
      <c r="E374" s="76">
        <v>0</v>
      </c>
      <c r="F374" s="76">
        <v>0</v>
      </c>
      <c r="G374" s="141">
        <f>G375</f>
        <v>3000</v>
      </c>
      <c r="H374" s="141">
        <v>0</v>
      </c>
      <c r="I374" s="112">
        <v>0</v>
      </c>
      <c r="J374" s="277">
        <v>0</v>
      </c>
      <c r="K374" s="112">
        <v>0</v>
      </c>
      <c r="L374" s="112">
        <v>0</v>
      </c>
    </row>
    <row r="375" spans="2:12" x14ac:dyDescent="0.2">
      <c r="B375" s="73">
        <v>633006</v>
      </c>
      <c r="C375" s="12"/>
      <c r="D375" s="73" t="s">
        <v>182</v>
      </c>
      <c r="E375" s="32">
        <v>0</v>
      </c>
      <c r="F375" s="32">
        <v>0</v>
      </c>
      <c r="G375" s="130">
        <v>3000</v>
      </c>
      <c r="H375" s="130">
        <v>0</v>
      </c>
      <c r="I375" s="109">
        <v>0</v>
      </c>
      <c r="J375" s="248">
        <v>0</v>
      </c>
      <c r="K375" s="109">
        <v>0</v>
      </c>
      <c r="L375" s="112">
        <v>0</v>
      </c>
    </row>
    <row r="376" spans="2:12" x14ac:dyDescent="0.2">
      <c r="B376" s="75">
        <v>637</v>
      </c>
      <c r="C376" s="13">
        <v>42</v>
      </c>
      <c r="D376" s="75" t="s">
        <v>45</v>
      </c>
      <c r="E376" s="76">
        <f>SUM(E378:E384)</f>
        <v>6122</v>
      </c>
      <c r="F376" s="76">
        <f>SUM(F378:F384)</f>
        <v>16345.9</v>
      </c>
      <c r="G376" s="141">
        <f>SUM(G378:G384)</f>
        <v>17719.600000000002</v>
      </c>
      <c r="H376" s="141">
        <f>SUM(H378:H384)</f>
        <v>19350</v>
      </c>
      <c r="I376" s="112">
        <f>SUM(I377:I384)</f>
        <v>19350</v>
      </c>
      <c r="J376" s="277">
        <f>SUM(J377:J384)</f>
        <v>24350</v>
      </c>
      <c r="K376" s="112">
        <f>SUM(K377:K384)</f>
        <v>24350</v>
      </c>
      <c r="L376" s="112">
        <f>SUM(L377:L384)</f>
        <v>24350</v>
      </c>
    </row>
    <row r="377" spans="2:12" x14ac:dyDescent="0.2">
      <c r="B377" s="73">
        <v>637001</v>
      </c>
      <c r="C377" s="12">
        <v>42</v>
      </c>
      <c r="D377" s="73" t="s">
        <v>147</v>
      </c>
      <c r="E377" s="32">
        <v>40</v>
      </c>
      <c r="F377" s="32">
        <v>40</v>
      </c>
      <c r="G377" s="130">
        <v>0</v>
      </c>
      <c r="H377" s="130">
        <v>0</v>
      </c>
      <c r="I377" s="109">
        <v>0</v>
      </c>
      <c r="J377" s="248">
        <v>0</v>
      </c>
      <c r="K377" s="109">
        <v>0</v>
      </c>
      <c r="L377" s="109">
        <v>0</v>
      </c>
    </row>
    <row r="378" spans="2:12" x14ac:dyDescent="0.2">
      <c r="B378" s="73">
        <v>637002</v>
      </c>
      <c r="C378" s="12">
        <v>42</v>
      </c>
      <c r="D378" s="73" t="s">
        <v>81</v>
      </c>
      <c r="E378" s="32">
        <v>0</v>
      </c>
      <c r="F378" s="32">
        <v>6240</v>
      </c>
      <c r="G378" s="130">
        <v>7415</v>
      </c>
      <c r="H378" s="130">
        <v>7000</v>
      </c>
      <c r="I378" s="109">
        <v>7000</v>
      </c>
      <c r="J378" s="248">
        <v>9000</v>
      </c>
      <c r="K378" s="109">
        <v>9000</v>
      </c>
      <c r="L378" s="109">
        <v>9000</v>
      </c>
    </row>
    <row r="379" spans="2:12" x14ac:dyDescent="0.2">
      <c r="B379" s="73">
        <v>637004</v>
      </c>
      <c r="C379" s="12">
        <v>42</v>
      </c>
      <c r="D379" s="73" t="s">
        <v>45</v>
      </c>
      <c r="E379" s="32">
        <v>2655</v>
      </c>
      <c r="F379" s="32">
        <v>5980.67</v>
      </c>
      <c r="G379" s="130">
        <v>5201.6000000000004</v>
      </c>
      <c r="H379" s="130">
        <v>7000</v>
      </c>
      <c r="I379" s="109">
        <v>7000</v>
      </c>
      <c r="J379" s="248">
        <v>10000</v>
      </c>
      <c r="K379" s="109">
        <v>10000</v>
      </c>
      <c r="L379" s="109">
        <v>10000</v>
      </c>
    </row>
    <row r="380" spans="2:12" x14ac:dyDescent="0.2">
      <c r="B380" s="73">
        <v>637012</v>
      </c>
      <c r="C380" s="12">
        <v>42</v>
      </c>
      <c r="D380" s="73" t="s">
        <v>137</v>
      </c>
      <c r="E380" s="32">
        <v>100</v>
      </c>
      <c r="F380" s="32">
        <v>823.4</v>
      </c>
      <c r="G380" s="130">
        <v>141.44999999999999</v>
      </c>
      <c r="H380" s="130">
        <v>100</v>
      </c>
      <c r="I380" s="109">
        <v>100</v>
      </c>
      <c r="J380" s="248">
        <v>100</v>
      </c>
      <c r="K380" s="109">
        <v>100</v>
      </c>
      <c r="L380" s="109">
        <v>100</v>
      </c>
    </row>
    <row r="381" spans="2:12" x14ac:dyDescent="0.2">
      <c r="B381" s="73">
        <v>637015</v>
      </c>
      <c r="C381" s="12">
        <v>42</v>
      </c>
      <c r="D381" s="73" t="s">
        <v>138</v>
      </c>
      <c r="E381" s="32">
        <v>240</v>
      </c>
      <c r="F381" s="32">
        <v>240.3</v>
      </c>
      <c r="G381" s="130">
        <v>0</v>
      </c>
      <c r="H381" s="130">
        <v>250</v>
      </c>
      <c r="I381" s="109">
        <v>250</v>
      </c>
      <c r="J381" s="248">
        <v>250</v>
      </c>
      <c r="K381" s="109">
        <v>250</v>
      </c>
      <c r="L381" s="109">
        <v>250</v>
      </c>
    </row>
    <row r="382" spans="2:12" x14ac:dyDescent="0.2">
      <c r="B382" s="12">
        <v>637027</v>
      </c>
      <c r="C382" s="12">
        <v>42</v>
      </c>
      <c r="D382" s="12" t="s">
        <v>52</v>
      </c>
      <c r="E382" s="32">
        <v>2765</v>
      </c>
      <c r="F382" s="32">
        <v>3001.53</v>
      </c>
      <c r="G382" s="130">
        <v>4901.55</v>
      </c>
      <c r="H382" s="130">
        <v>5000</v>
      </c>
      <c r="I382" s="109">
        <v>5000</v>
      </c>
      <c r="J382" s="248">
        <v>5000</v>
      </c>
      <c r="K382" s="109">
        <v>5000</v>
      </c>
      <c r="L382" s="109">
        <v>5000</v>
      </c>
    </row>
    <row r="383" spans="2:12" x14ac:dyDescent="0.2">
      <c r="B383" s="12">
        <v>637031</v>
      </c>
      <c r="C383" s="12">
        <v>42</v>
      </c>
      <c r="D383" s="12" t="s">
        <v>164</v>
      </c>
      <c r="E383" s="32">
        <v>0</v>
      </c>
      <c r="F383" s="32">
        <v>60</v>
      </c>
      <c r="G383" s="130">
        <v>60</v>
      </c>
      <c r="H383" s="130">
        <v>0</v>
      </c>
      <c r="I383" s="109">
        <v>0</v>
      </c>
      <c r="J383" s="248">
        <v>0</v>
      </c>
      <c r="K383" s="109">
        <v>0</v>
      </c>
      <c r="L383" s="109">
        <v>0</v>
      </c>
    </row>
    <row r="384" spans="2:12" x14ac:dyDescent="0.2">
      <c r="B384" s="12">
        <v>637200</v>
      </c>
      <c r="C384" s="12">
        <v>42</v>
      </c>
      <c r="D384" s="12" t="s">
        <v>139</v>
      </c>
      <c r="E384" s="32">
        <v>362</v>
      </c>
      <c r="F384" s="32">
        <v>0</v>
      </c>
      <c r="G384" s="130">
        <v>0</v>
      </c>
      <c r="H384" s="130">
        <v>0</v>
      </c>
      <c r="I384" s="109">
        <v>0</v>
      </c>
      <c r="J384" s="248">
        <v>0</v>
      </c>
      <c r="K384" s="109">
        <v>0</v>
      </c>
      <c r="L384" s="109">
        <v>0</v>
      </c>
    </row>
    <row r="385" spans="2:12" x14ac:dyDescent="0.2">
      <c r="B385" s="39"/>
      <c r="C385" s="39"/>
      <c r="D385" s="39"/>
      <c r="E385" s="43"/>
      <c r="F385" s="43"/>
      <c r="G385" s="129"/>
      <c r="H385" s="129"/>
      <c r="I385" s="109"/>
      <c r="J385" s="248"/>
      <c r="K385" s="109"/>
      <c r="L385" s="109"/>
    </row>
    <row r="386" spans="2:12" x14ac:dyDescent="0.2">
      <c r="B386" s="39"/>
      <c r="C386" s="39"/>
      <c r="D386" s="39"/>
      <c r="E386" s="43"/>
      <c r="F386" s="43"/>
      <c r="G386" s="43"/>
      <c r="H386" s="129"/>
      <c r="I386" s="109"/>
      <c r="J386" s="248"/>
      <c r="K386" s="109"/>
      <c r="L386" s="109"/>
    </row>
    <row r="387" spans="2:12" x14ac:dyDescent="0.2">
      <c r="J387" s="297"/>
    </row>
    <row r="388" spans="2:12" x14ac:dyDescent="0.2">
      <c r="J388" s="297"/>
    </row>
    <row r="389" spans="2:12" ht="15" x14ac:dyDescent="0.25">
      <c r="B389" s="199" t="s">
        <v>140</v>
      </c>
      <c r="J389" s="297"/>
    </row>
    <row r="390" spans="2:12" x14ac:dyDescent="0.2">
      <c r="J390" s="297"/>
    </row>
    <row r="391" spans="2:12" x14ac:dyDescent="0.2">
      <c r="J391" s="297"/>
    </row>
    <row r="392" spans="2:12" x14ac:dyDescent="0.2">
      <c r="B392" s="64" t="s">
        <v>56</v>
      </c>
      <c r="C392" s="65" t="s">
        <v>141</v>
      </c>
      <c r="D392" s="66"/>
      <c r="E392" s="139" t="s">
        <v>1</v>
      </c>
      <c r="F392" s="139" t="s">
        <v>1</v>
      </c>
      <c r="G392" s="139" t="s">
        <v>199</v>
      </c>
      <c r="H392" s="152" t="s">
        <v>170</v>
      </c>
      <c r="I392" s="111" t="s">
        <v>144</v>
      </c>
      <c r="J392" s="262" t="s">
        <v>178</v>
      </c>
      <c r="K392" s="111" t="s">
        <v>144</v>
      </c>
      <c r="L392" s="111" t="str">
        <f>I392</f>
        <v>Návrh rozpočtu</v>
      </c>
    </row>
    <row r="393" spans="2:12" x14ac:dyDescent="0.2">
      <c r="B393" s="67"/>
      <c r="C393" s="68"/>
      <c r="D393" s="69"/>
      <c r="E393" s="153">
        <v>2021</v>
      </c>
      <c r="F393" s="153">
        <v>2022</v>
      </c>
      <c r="G393" s="153">
        <v>2023</v>
      </c>
      <c r="H393" s="154">
        <v>2024</v>
      </c>
      <c r="I393" s="123">
        <v>2024</v>
      </c>
      <c r="J393" s="263">
        <v>2025</v>
      </c>
      <c r="K393" s="123">
        <v>2026</v>
      </c>
      <c r="L393" s="123">
        <v>2027</v>
      </c>
    </row>
    <row r="394" spans="2:12" x14ac:dyDescent="0.2">
      <c r="B394" s="18"/>
      <c r="C394" s="18"/>
      <c r="D394" s="6" t="s">
        <v>134</v>
      </c>
      <c r="E394" s="77">
        <f t="shared" ref="E394:L394" si="83">E395+E397</f>
        <v>22428</v>
      </c>
      <c r="F394" s="77">
        <f t="shared" si="83"/>
        <v>34884.400000000001</v>
      </c>
      <c r="G394" s="77">
        <f t="shared" si="83"/>
        <v>46663.03</v>
      </c>
      <c r="H394" s="149">
        <f t="shared" si="83"/>
        <v>33050</v>
      </c>
      <c r="I394" s="111">
        <f t="shared" si="83"/>
        <v>48530</v>
      </c>
      <c r="J394" s="261">
        <f t="shared" si="83"/>
        <v>45500</v>
      </c>
      <c r="K394" s="111"/>
      <c r="L394" s="111">
        <f t="shared" si="83"/>
        <v>45500</v>
      </c>
    </row>
    <row r="395" spans="2:12" x14ac:dyDescent="0.2">
      <c r="B395" s="70">
        <v>212003</v>
      </c>
      <c r="C395" s="71">
        <v>42</v>
      </c>
      <c r="D395" s="71" t="s">
        <v>122</v>
      </c>
      <c r="E395" s="78">
        <f t="shared" ref="E395:I395" si="84">E396</f>
        <v>22182</v>
      </c>
      <c r="F395" s="78">
        <f t="shared" si="84"/>
        <v>30845</v>
      </c>
      <c r="G395" s="78">
        <f t="shared" si="84"/>
        <v>35788</v>
      </c>
      <c r="H395" s="150">
        <f t="shared" si="84"/>
        <v>31000</v>
      </c>
      <c r="I395" s="112">
        <f t="shared" si="84"/>
        <v>45000</v>
      </c>
      <c r="J395" s="277">
        <v>45000</v>
      </c>
      <c r="K395" s="112">
        <v>45000</v>
      </c>
      <c r="L395" s="112">
        <v>45000</v>
      </c>
    </row>
    <row r="396" spans="2:12" x14ac:dyDescent="0.2">
      <c r="B396" s="73">
        <v>212003</v>
      </c>
      <c r="C396" s="12">
        <v>42</v>
      </c>
      <c r="D396" s="12" t="s">
        <v>122</v>
      </c>
      <c r="E396" s="20">
        <v>22182</v>
      </c>
      <c r="F396" s="20">
        <v>30845</v>
      </c>
      <c r="G396" s="20">
        <v>35788</v>
      </c>
      <c r="H396" s="108">
        <v>31000</v>
      </c>
      <c r="I396" s="109">
        <v>45000</v>
      </c>
      <c r="J396" s="248">
        <v>45000</v>
      </c>
      <c r="K396" s="109">
        <v>45000</v>
      </c>
      <c r="L396" s="109">
        <v>45000</v>
      </c>
    </row>
    <row r="397" spans="2:12" x14ac:dyDescent="0.2">
      <c r="B397" s="75">
        <v>223001</v>
      </c>
      <c r="C397" s="13">
        <v>42</v>
      </c>
      <c r="D397" s="13" t="s">
        <v>112</v>
      </c>
      <c r="E397" s="78">
        <f>E398+E399+E400</f>
        <v>246</v>
      </c>
      <c r="F397" s="78">
        <f>F398+F399+F400</f>
        <v>4039.4</v>
      </c>
      <c r="G397" s="78">
        <f>G398+G399+G400</f>
        <v>10875.03</v>
      </c>
      <c r="H397" s="150">
        <f>H399+H400+H398</f>
        <v>2050</v>
      </c>
      <c r="I397" s="112">
        <f>I398+I399+I400</f>
        <v>3530</v>
      </c>
      <c r="J397" s="277">
        <f>J398+J399+J400</f>
        <v>500</v>
      </c>
      <c r="K397" s="112"/>
      <c r="L397" s="112">
        <f>L398+L399+L400</f>
        <v>500</v>
      </c>
    </row>
    <row r="398" spans="2:12" x14ac:dyDescent="0.2">
      <c r="B398" s="73">
        <v>223001</v>
      </c>
      <c r="C398" s="12">
        <v>42</v>
      </c>
      <c r="D398" s="12" t="s">
        <v>142</v>
      </c>
      <c r="E398" s="20">
        <v>17</v>
      </c>
      <c r="F398" s="20">
        <v>107.4</v>
      </c>
      <c r="G398" s="20">
        <v>294</v>
      </c>
      <c r="H398" s="108">
        <v>500</v>
      </c>
      <c r="I398" s="109">
        <v>400</v>
      </c>
      <c r="J398" s="248">
        <v>500</v>
      </c>
      <c r="K398" s="109">
        <v>500</v>
      </c>
      <c r="L398" s="109">
        <v>500</v>
      </c>
    </row>
    <row r="399" spans="2:12" x14ac:dyDescent="0.2">
      <c r="B399" s="73">
        <v>223001</v>
      </c>
      <c r="C399" s="12">
        <v>42</v>
      </c>
      <c r="D399" s="12" t="s">
        <v>143</v>
      </c>
      <c r="E399" s="20">
        <v>141</v>
      </c>
      <c r="F399" s="20">
        <v>415</v>
      </c>
      <c r="G399" s="20">
        <v>10518.03</v>
      </c>
      <c r="H399" s="108">
        <v>1500</v>
      </c>
      <c r="I399" s="109">
        <v>3000</v>
      </c>
      <c r="J399" s="248"/>
      <c r="K399" s="109"/>
      <c r="L399" s="109"/>
    </row>
    <row r="400" spans="2:12" x14ac:dyDescent="0.2">
      <c r="B400" s="12">
        <v>223001</v>
      </c>
      <c r="C400" s="12">
        <v>42</v>
      </c>
      <c r="D400" s="12" t="s">
        <v>112</v>
      </c>
      <c r="E400" s="20">
        <v>88</v>
      </c>
      <c r="F400" s="20">
        <v>3517</v>
      </c>
      <c r="G400" s="20">
        <v>63</v>
      </c>
      <c r="H400" s="108">
        <v>50</v>
      </c>
      <c r="I400" s="109">
        <v>130</v>
      </c>
      <c r="J400" s="248"/>
      <c r="K400" s="109"/>
      <c r="L400" s="109"/>
    </row>
    <row r="401" spans="2:12" x14ac:dyDescent="0.2">
      <c r="B401" s="79"/>
      <c r="C401" s="80"/>
      <c r="D401" s="81"/>
      <c r="E401" s="43"/>
      <c r="F401" s="43"/>
      <c r="G401" s="43"/>
      <c r="H401" s="129"/>
      <c r="I401" s="109"/>
      <c r="J401" s="248"/>
      <c r="K401" s="207"/>
    </row>
    <row r="402" spans="2:12" x14ac:dyDescent="0.2">
      <c r="B402" s="69"/>
      <c r="C402" s="69"/>
      <c r="D402" s="69"/>
      <c r="E402" s="52"/>
      <c r="F402" s="52"/>
      <c r="G402" s="52"/>
      <c r="H402" s="151"/>
      <c r="I402" s="256"/>
      <c r="J402" s="110"/>
      <c r="K402" s="110"/>
      <c r="L402" s="110"/>
    </row>
    <row r="403" spans="2:12" x14ac:dyDescent="0.2">
      <c r="B403" s="82"/>
      <c r="C403" s="82"/>
      <c r="D403" s="82"/>
    </row>
    <row r="404" spans="2:12" x14ac:dyDescent="0.2">
      <c r="B404" s="83"/>
      <c r="C404" s="188"/>
      <c r="D404" s="189"/>
    </row>
    <row r="405" spans="2:12" ht="14.25" customHeight="1" x14ac:dyDescent="0.2">
      <c r="B405" s="83"/>
      <c r="C405" s="83"/>
      <c r="D405" s="83"/>
      <c r="E405" s="197"/>
    </row>
    <row r="406" spans="2:12" ht="14.25" customHeight="1" x14ac:dyDescent="0.3">
      <c r="B406" s="84"/>
      <c r="C406" s="84"/>
      <c r="D406" s="190"/>
      <c r="E406" s="191"/>
    </row>
    <row r="407" spans="2:12" ht="14.25" customHeight="1" x14ac:dyDescent="0.3">
      <c r="B407" s="84"/>
      <c r="C407" s="84"/>
      <c r="D407" s="83"/>
      <c r="E407" s="194"/>
    </row>
    <row r="408" spans="2:12" x14ac:dyDescent="0.2">
      <c r="B408" s="85"/>
      <c r="C408" s="82"/>
      <c r="D408" s="82"/>
      <c r="E408" s="192"/>
      <c r="F408" s="86"/>
      <c r="G408" s="86"/>
    </row>
    <row r="409" spans="2:12" x14ac:dyDescent="0.2">
      <c r="B409" s="83"/>
      <c r="C409" s="83"/>
      <c r="D409" s="83"/>
    </row>
    <row r="410" spans="2:12" x14ac:dyDescent="0.2">
      <c r="B410" s="83"/>
      <c r="C410" s="83"/>
      <c r="D410" s="83"/>
    </row>
    <row r="411" spans="2:12" x14ac:dyDescent="0.2">
      <c r="B411" s="83"/>
      <c r="C411" s="83"/>
      <c r="D411" s="83"/>
    </row>
    <row r="412" spans="2:12" x14ac:dyDescent="0.2">
      <c r="B412" s="82"/>
      <c r="C412" s="82"/>
      <c r="D412" s="82"/>
    </row>
    <row r="413" spans="2:12" x14ac:dyDescent="0.2">
      <c r="B413" s="83"/>
      <c r="C413" s="83"/>
      <c r="D413" s="83"/>
    </row>
    <row r="414" spans="2:12" x14ac:dyDescent="0.2">
      <c r="B414" s="83"/>
      <c r="C414" s="83"/>
      <c r="D414" s="83"/>
    </row>
    <row r="415" spans="2:12" x14ac:dyDescent="0.2">
      <c r="B415" s="83"/>
      <c r="C415" s="83"/>
      <c r="D415" s="83"/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scale="79" fitToHeight="0" orientation="landscape" horizontalDpi="360" verticalDpi="360" r:id="rId1"/>
  <rowBreaks count="8" manualBreakCount="8">
    <brk id="48" max="11" man="1"/>
    <brk id="92" max="11" man="1"/>
    <brk id="138" max="11" man="1"/>
    <brk id="188" max="11" man="1"/>
    <brk id="248" max="11" man="1"/>
    <brk id="294" max="11" man="1"/>
    <brk id="341" max="11" man="1"/>
    <brk id="388" max="11" man="1"/>
  </rowBreaks>
  <ignoredErrors>
    <ignoredError sqref="E8 G41 E93 G121 G159 E121 G108 G162 F351 H334 F5 G28 F84 F287 J328 J317 G118 G142 G264 G297 G349 K367" formula="1"/>
    <ignoredError sqref="E79 F8 H8 I34:J34 E376:H376 F88 J253 E264:F264 J8 H143:L143" formulaRange="1"/>
    <ignoredError sqref="E143 G36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MKIC_výdavky_2025-27</vt:lpstr>
      <vt:lpstr>'MKIC_výdavky_2025-27'!Oblasť_tlače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Baxa</dc:creator>
  <cp:lastModifiedBy>Drahosova Daniela</cp:lastModifiedBy>
  <cp:lastPrinted>2023-12-01T10:36:45Z</cp:lastPrinted>
  <dcterms:created xsi:type="dcterms:W3CDTF">2018-01-16T08:56:13Z</dcterms:created>
  <dcterms:modified xsi:type="dcterms:W3CDTF">2024-11-26T13:07:50Z</dcterms:modified>
</cp:coreProperties>
</file>